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D:\ACADEMIE DE L'INNOVATION - Covid 19\PROJETS PRO + PROJETS FORMATION\EXCEL 30- 31 Mars\Fonctions Excel\"/>
    </mc:Choice>
  </mc:AlternateContent>
  <xr:revisionPtr revIDLastSave="0" documentId="13_ncr:1_{D97D8243-21F0-48EC-80EC-CBDC88D12218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analyse" sheetId="1" r:id="rId1"/>
    <sheet name="Feuil1" sheetId="2" state="hidden" r:id="rId2"/>
    <sheet name="Feuille 2" sheetId="3" state="hidden" r:id="rId3"/>
    <sheet name="Feuille 1" sheetId="4" state="hidden" r:id="rId4"/>
    <sheet name="sniper" sheetId="5" state="hidden" r:id="rId5"/>
  </sheets>
  <calcPr calcId="191029"/>
  <extLst>
    <ext uri="GoogleSheetsCustomDataVersion1">
      <go:sheetsCustomData xmlns:go="http://customooxmlschemas.google.com/" r:id="rId9" roundtripDataSignature="AMtx7miMAODXwn8bgYz0QmYEdTaFYJaIGQ=="/>
    </ext>
  </extLst>
</workbook>
</file>

<file path=xl/calcChain.xml><?xml version="1.0" encoding="utf-8"?>
<calcChain xmlns="http://schemas.openxmlformats.org/spreadsheetml/2006/main">
  <c r="B11" i="3" l="1"/>
  <c r="E10" i="3"/>
  <c r="E9" i="3"/>
  <c r="E8" i="3"/>
  <c r="E7" i="3"/>
  <c r="E6" i="3"/>
  <c r="E5" i="3"/>
  <c r="Y237" i="2"/>
  <c r="X237" i="2"/>
  <c r="W237" i="2"/>
  <c r="H237" i="2"/>
  <c r="G237" i="2"/>
  <c r="V237" i="2" s="1"/>
  <c r="X236" i="2"/>
  <c r="W236" i="2"/>
  <c r="H236" i="2"/>
  <c r="Y236" i="2" s="1"/>
  <c r="G236" i="2"/>
  <c r="X235" i="2"/>
  <c r="W235" i="2"/>
  <c r="H235" i="2"/>
  <c r="Y235" i="2" s="1"/>
  <c r="G235" i="2"/>
  <c r="V235" i="2" s="1"/>
  <c r="X234" i="2"/>
  <c r="Y234" i="2" s="1"/>
  <c r="W234" i="2"/>
  <c r="V234" i="2"/>
  <c r="H234" i="2"/>
  <c r="G234" i="2"/>
  <c r="Y233" i="2"/>
  <c r="X233" i="2"/>
  <c r="W233" i="2"/>
  <c r="H233" i="2"/>
  <c r="G233" i="2"/>
  <c r="V233" i="2" s="1"/>
  <c r="X232" i="2"/>
  <c r="W232" i="2"/>
  <c r="H232" i="2"/>
  <c r="Y232" i="2" s="1"/>
  <c r="G232" i="2"/>
  <c r="X231" i="2"/>
  <c r="W231" i="2"/>
  <c r="V231" i="2"/>
  <c r="H231" i="2"/>
  <c r="Y231" i="2" s="1"/>
  <c r="G231" i="2"/>
  <c r="X230" i="2"/>
  <c r="Y230" i="2" s="1"/>
  <c r="W230" i="2"/>
  <c r="V230" i="2"/>
  <c r="H230" i="2"/>
  <c r="G230" i="2"/>
  <c r="Y229" i="2"/>
  <c r="X229" i="2"/>
  <c r="W229" i="2"/>
  <c r="H229" i="2"/>
  <c r="G229" i="2"/>
  <c r="V229" i="2" s="1"/>
  <c r="X228" i="2"/>
  <c r="W228" i="2"/>
  <c r="H228" i="2"/>
  <c r="Y228" i="2" s="1"/>
  <c r="G228" i="2"/>
  <c r="X227" i="2"/>
  <c r="W227" i="2"/>
  <c r="V227" i="2"/>
  <c r="H227" i="2"/>
  <c r="Y227" i="2" s="1"/>
  <c r="G227" i="2"/>
  <c r="X226" i="2"/>
  <c r="Y226" i="2" s="1"/>
  <c r="W226" i="2"/>
  <c r="V226" i="2"/>
  <c r="H226" i="2"/>
  <c r="G226" i="2"/>
  <c r="Y225" i="2"/>
  <c r="X225" i="2"/>
  <c r="W225" i="2"/>
  <c r="H225" i="2"/>
  <c r="G225" i="2"/>
  <c r="V225" i="2" s="1"/>
  <c r="X224" i="2"/>
  <c r="W224" i="2"/>
  <c r="H224" i="2"/>
  <c r="Y224" i="2" s="1"/>
  <c r="G224" i="2"/>
  <c r="V224" i="2" s="1"/>
  <c r="X223" i="2"/>
  <c r="W223" i="2"/>
  <c r="V223" i="2"/>
  <c r="H223" i="2"/>
  <c r="Y223" i="2" s="1"/>
  <c r="G223" i="2"/>
  <c r="X222" i="2"/>
  <c r="Y222" i="2" s="1"/>
  <c r="W222" i="2"/>
  <c r="V222" i="2"/>
  <c r="H222" i="2"/>
  <c r="G222" i="2"/>
  <c r="Y221" i="2"/>
  <c r="X221" i="2"/>
  <c r="W221" i="2"/>
  <c r="H221" i="2"/>
  <c r="G221" i="2"/>
  <c r="V221" i="2" s="1"/>
  <c r="X220" i="2"/>
  <c r="W220" i="2"/>
  <c r="H220" i="2"/>
  <c r="Y220" i="2" s="1"/>
  <c r="G220" i="2"/>
  <c r="X219" i="2"/>
  <c r="W219" i="2"/>
  <c r="V219" i="2"/>
  <c r="H219" i="2"/>
  <c r="Y219" i="2" s="1"/>
  <c r="G219" i="2"/>
  <c r="X218" i="2"/>
  <c r="Y218" i="2" s="1"/>
  <c r="W218" i="2"/>
  <c r="V218" i="2"/>
  <c r="H218" i="2"/>
  <c r="G218" i="2"/>
  <c r="Y217" i="2"/>
  <c r="X217" i="2"/>
  <c r="W217" i="2"/>
  <c r="H217" i="2"/>
  <c r="G217" i="2"/>
  <c r="V217" i="2" s="1"/>
  <c r="X216" i="2"/>
  <c r="W216" i="2"/>
  <c r="H216" i="2"/>
  <c r="Y216" i="2" s="1"/>
  <c r="G216" i="2"/>
  <c r="V216" i="2" s="1"/>
  <c r="X215" i="2"/>
  <c r="W215" i="2"/>
  <c r="V215" i="2"/>
  <c r="H215" i="2"/>
  <c r="Y215" i="2" s="1"/>
  <c r="G215" i="2"/>
  <c r="X214" i="2"/>
  <c r="Y214" i="2" s="1"/>
  <c r="W214" i="2"/>
  <c r="V214" i="2"/>
  <c r="H214" i="2"/>
  <c r="G214" i="2"/>
  <c r="Y213" i="2"/>
  <c r="X213" i="2"/>
  <c r="W213" i="2"/>
  <c r="H213" i="2"/>
  <c r="G213" i="2"/>
  <c r="V213" i="2" s="1"/>
  <c r="X212" i="2"/>
  <c r="W212" i="2"/>
  <c r="H212" i="2"/>
  <c r="Y212" i="2" s="1"/>
  <c r="G212" i="2"/>
  <c r="X211" i="2"/>
  <c r="W211" i="2"/>
  <c r="V211" i="2"/>
  <c r="H211" i="2"/>
  <c r="Y211" i="2" s="1"/>
  <c r="G211" i="2"/>
  <c r="X210" i="2"/>
  <c r="Y210" i="2" s="1"/>
  <c r="W210" i="2"/>
  <c r="V210" i="2"/>
  <c r="H210" i="2"/>
  <c r="G210" i="2"/>
  <c r="Y209" i="2"/>
  <c r="X209" i="2"/>
  <c r="W209" i="2"/>
  <c r="H209" i="2"/>
  <c r="G209" i="2"/>
  <c r="V209" i="2" s="1"/>
  <c r="X208" i="2"/>
  <c r="W208" i="2"/>
  <c r="H208" i="2"/>
  <c r="Y208" i="2" s="1"/>
  <c r="G208" i="2"/>
  <c r="V208" i="2" s="1"/>
  <c r="X207" i="2"/>
  <c r="W207" i="2"/>
  <c r="V207" i="2"/>
  <c r="H207" i="2"/>
  <c r="Y207" i="2" s="1"/>
  <c r="G207" i="2"/>
  <c r="X206" i="2"/>
  <c r="Y206" i="2" s="1"/>
  <c r="W206" i="2"/>
  <c r="V206" i="2"/>
  <c r="H206" i="2"/>
  <c r="G206" i="2"/>
  <c r="Y205" i="2"/>
  <c r="X205" i="2"/>
  <c r="W205" i="2"/>
  <c r="H205" i="2"/>
  <c r="G205" i="2"/>
  <c r="V205" i="2" s="1"/>
  <c r="X204" i="2"/>
  <c r="W204" i="2"/>
  <c r="H204" i="2"/>
  <c r="Y204" i="2" s="1"/>
  <c r="G204" i="2"/>
  <c r="V204" i="2" s="1"/>
  <c r="X203" i="2"/>
  <c r="W203" i="2"/>
  <c r="V203" i="2"/>
  <c r="H203" i="2"/>
  <c r="Y203" i="2" s="1"/>
  <c r="G203" i="2"/>
  <c r="X202" i="2"/>
  <c r="Y202" i="2" s="1"/>
  <c r="W202" i="2"/>
  <c r="V202" i="2"/>
  <c r="H202" i="2"/>
  <c r="G202" i="2"/>
  <c r="Y201" i="2"/>
  <c r="X201" i="2"/>
  <c r="W201" i="2"/>
  <c r="H201" i="2"/>
  <c r="G201" i="2"/>
  <c r="V201" i="2" s="1"/>
  <c r="X200" i="2"/>
  <c r="W200" i="2"/>
  <c r="H200" i="2"/>
  <c r="Y200" i="2" s="1"/>
  <c r="G200" i="2"/>
  <c r="X199" i="2"/>
  <c r="W199" i="2"/>
  <c r="V199" i="2"/>
  <c r="H199" i="2"/>
  <c r="Y199" i="2" s="1"/>
  <c r="G199" i="2"/>
  <c r="X198" i="2"/>
  <c r="Y198" i="2" s="1"/>
  <c r="W198" i="2"/>
  <c r="V198" i="2"/>
  <c r="H198" i="2"/>
  <c r="G198" i="2"/>
  <c r="Y197" i="2"/>
  <c r="X197" i="2"/>
  <c r="W197" i="2"/>
  <c r="H197" i="2"/>
  <c r="G197" i="2"/>
  <c r="V197" i="2" s="1"/>
  <c r="X196" i="2"/>
  <c r="W196" i="2"/>
  <c r="H196" i="2"/>
  <c r="Y196" i="2" s="1"/>
  <c r="G196" i="2"/>
  <c r="X195" i="2"/>
  <c r="W195" i="2"/>
  <c r="V195" i="2"/>
  <c r="H195" i="2"/>
  <c r="G195" i="2"/>
  <c r="X194" i="2"/>
  <c r="Y194" i="2" s="1"/>
  <c r="W194" i="2"/>
  <c r="V194" i="2"/>
  <c r="H194" i="2"/>
  <c r="G194" i="2"/>
  <c r="Y193" i="2"/>
  <c r="X193" i="2"/>
  <c r="W193" i="2"/>
  <c r="H193" i="2"/>
  <c r="G193" i="2"/>
  <c r="V193" i="2" s="1"/>
  <c r="X192" i="2"/>
  <c r="W192" i="2"/>
  <c r="H192" i="2"/>
  <c r="Y192" i="2" s="1"/>
  <c r="G192" i="2"/>
  <c r="X191" i="2"/>
  <c r="W191" i="2"/>
  <c r="V191" i="2"/>
  <c r="H191" i="2"/>
  <c r="Y191" i="2" s="1"/>
  <c r="G191" i="2"/>
  <c r="X190" i="2"/>
  <c r="Y190" i="2" s="1"/>
  <c r="W190" i="2"/>
  <c r="V190" i="2"/>
  <c r="H190" i="2"/>
  <c r="G190" i="2"/>
  <c r="Y189" i="2"/>
  <c r="X189" i="2"/>
  <c r="W189" i="2"/>
  <c r="H189" i="2"/>
  <c r="G189" i="2"/>
  <c r="V189" i="2" s="1"/>
  <c r="X188" i="2"/>
  <c r="W188" i="2"/>
  <c r="H188" i="2"/>
  <c r="Y188" i="2" s="1"/>
  <c r="G188" i="2"/>
  <c r="X187" i="2"/>
  <c r="W187" i="2"/>
  <c r="V187" i="2"/>
  <c r="H187" i="2"/>
  <c r="Y187" i="2" s="1"/>
  <c r="G187" i="2"/>
  <c r="X186" i="2"/>
  <c r="Y186" i="2" s="1"/>
  <c r="W186" i="2"/>
  <c r="V186" i="2"/>
  <c r="H186" i="2"/>
  <c r="G186" i="2"/>
  <c r="Y185" i="2"/>
  <c r="X185" i="2"/>
  <c r="W185" i="2"/>
  <c r="H185" i="2"/>
  <c r="G185" i="2"/>
  <c r="V185" i="2" s="1"/>
  <c r="X184" i="2"/>
  <c r="W184" i="2"/>
  <c r="H184" i="2"/>
  <c r="Y184" i="2" s="1"/>
  <c r="G184" i="2"/>
  <c r="V184" i="2" s="1"/>
  <c r="X183" i="2"/>
  <c r="W183" i="2"/>
  <c r="V183" i="2"/>
  <c r="H183" i="2"/>
  <c r="G183" i="2"/>
  <c r="X182" i="2"/>
  <c r="Y182" i="2" s="1"/>
  <c r="W182" i="2"/>
  <c r="V182" i="2"/>
  <c r="H182" i="2"/>
  <c r="G182" i="2"/>
  <c r="Y181" i="2"/>
  <c r="X181" i="2"/>
  <c r="W181" i="2"/>
  <c r="H181" i="2"/>
  <c r="G181" i="2"/>
  <c r="V181" i="2" s="1"/>
  <c r="X180" i="2"/>
  <c r="W180" i="2"/>
  <c r="H180" i="2"/>
  <c r="Y180" i="2" s="1"/>
  <c r="G180" i="2"/>
  <c r="X179" i="2"/>
  <c r="W179" i="2"/>
  <c r="V179" i="2"/>
  <c r="H179" i="2"/>
  <c r="G179" i="2"/>
  <c r="X178" i="2"/>
  <c r="Y178" i="2" s="1"/>
  <c r="W178" i="2"/>
  <c r="V178" i="2"/>
  <c r="H178" i="2"/>
  <c r="G178" i="2"/>
  <c r="Y177" i="2"/>
  <c r="X177" i="2"/>
  <c r="W177" i="2"/>
  <c r="H177" i="2"/>
  <c r="G177" i="2"/>
  <c r="V177" i="2" s="1"/>
  <c r="X176" i="2"/>
  <c r="W176" i="2"/>
  <c r="H176" i="2"/>
  <c r="Y176" i="2" s="1"/>
  <c r="G176" i="2"/>
  <c r="V176" i="2" s="1"/>
  <c r="X175" i="2"/>
  <c r="W175" i="2"/>
  <c r="V175" i="2"/>
  <c r="H175" i="2"/>
  <c r="Y175" i="2" s="1"/>
  <c r="G175" i="2"/>
  <c r="X174" i="2"/>
  <c r="Y174" i="2" s="1"/>
  <c r="W174" i="2"/>
  <c r="V174" i="2"/>
  <c r="H174" i="2"/>
  <c r="G174" i="2"/>
  <c r="Y173" i="2"/>
  <c r="X173" i="2"/>
  <c r="W173" i="2"/>
  <c r="H173" i="2"/>
  <c r="G173" i="2"/>
  <c r="V173" i="2" s="1"/>
  <c r="X172" i="2"/>
  <c r="W172" i="2"/>
  <c r="H172" i="2"/>
  <c r="Y172" i="2" s="1"/>
  <c r="G172" i="2"/>
  <c r="V172" i="2" s="1"/>
  <c r="X171" i="2"/>
  <c r="W171" i="2"/>
  <c r="V171" i="2"/>
  <c r="H171" i="2"/>
  <c r="G171" i="2"/>
  <c r="X170" i="2"/>
  <c r="Y170" i="2" s="1"/>
  <c r="W170" i="2"/>
  <c r="V170" i="2"/>
  <c r="H170" i="2"/>
  <c r="G170" i="2"/>
  <c r="Y169" i="2"/>
  <c r="X169" i="2"/>
  <c r="W169" i="2"/>
  <c r="H169" i="2"/>
  <c r="G169" i="2"/>
  <c r="V169" i="2" s="1"/>
  <c r="X168" i="2"/>
  <c r="W168" i="2"/>
  <c r="H168" i="2"/>
  <c r="Y168" i="2" s="1"/>
  <c r="G168" i="2"/>
  <c r="X167" i="2"/>
  <c r="W167" i="2"/>
  <c r="V167" i="2"/>
  <c r="H167" i="2"/>
  <c r="Y167" i="2" s="1"/>
  <c r="G167" i="2"/>
  <c r="X166" i="2"/>
  <c r="Y166" i="2" s="1"/>
  <c r="W166" i="2"/>
  <c r="V166" i="2"/>
  <c r="H166" i="2"/>
  <c r="G166" i="2"/>
  <c r="Y165" i="2"/>
  <c r="X165" i="2"/>
  <c r="W165" i="2"/>
  <c r="H165" i="2"/>
  <c r="G165" i="2"/>
  <c r="V165" i="2" s="1"/>
  <c r="X164" i="2"/>
  <c r="W164" i="2"/>
  <c r="H164" i="2"/>
  <c r="Y164" i="2" s="1"/>
  <c r="G164" i="2"/>
  <c r="X163" i="2"/>
  <c r="W163" i="2"/>
  <c r="V163" i="2"/>
  <c r="H163" i="2"/>
  <c r="G163" i="2"/>
  <c r="X162" i="2"/>
  <c r="Y162" i="2" s="1"/>
  <c r="W162" i="2"/>
  <c r="V162" i="2"/>
  <c r="H162" i="2"/>
  <c r="G162" i="2"/>
  <c r="Y161" i="2"/>
  <c r="X161" i="2"/>
  <c r="W161" i="2"/>
  <c r="H161" i="2"/>
  <c r="G161" i="2"/>
  <c r="V161" i="2" s="1"/>
  <c r="X160" i="2"/>
  <c r="W160" i="2"/>
  <c r="H160" i="2"/>
  <c r="Y160" i="2" s="1"/>
  <c r="G160" i="2"/>
  <c r="X159" i="2"/>
  <c r="W159" i="2"/>
  <c r="V159" i="2"/>
  <c r="H159" i="2"/>
  <c r="Y159" i="2" s="1"/>
  <c r="G159" i="2"/>
  <c r="X158" i="2"/>
  <c r="Y158" i="2" s="1"/>
  <c r="W158" i="2"/>
  <c r="V158" i="2"/>
  <c r="H158" i="2"/>
  <c r="G158" i="2"/>
  <c r="Y157" i="2"/>
  <c r="X157" i="2"/>
  <c r="W157" i="2"/>
  <c r="H157" i="2"/>
  <c r="G157" i="2"/>
  <c r="V157" i="2" s="1"/>
  <c r="X156" i="2"/>
  <c r="W156" i="2"/>
  <c r="H156" i="2"/>
  <c r="Y156" i="2" s="1"/>
  <c r="G156" i="2"/>
  <c r="X155" i="2"/>
  <c r="W155" i="2"/>
  <c r="V155" i="2"/>
  <c r="H155" i="2"/>
  <c r="G155" i="2"/>
  <c r="X154" i="2"/>
  <c r="Y154" i="2" s="1"/>
  <c r="W154" i="2"/>
  <c r="V154" i="2"/>
  <c r="H154" i="2"/>
  <c r="G154" i="2"/>
  <c r="Y153" i="2"/>
  <c r="X153" i="2"/>
  <c r="W153" i="2"/>
  <c r="H153" i="2"/>
  <c r="G153" i="2"/>
  <c r="V153" i="2" s="1"/>
  <c r="X152" i="2"/>
  <c r="W152" i="2"/>
  <c r="H152" i="2"/>
  <c r="Y152" i="2" s="1"/>
  <c r="G152" i="2"/>
  <c r="V152" i="2" s="1"/>
  <c r="X151" i="2"/>
  <c r="W151" i="2"/>
  <c r="V151" i="2"/>
  <c r="H151" i="2"/>
  <c r="G151" i="2"/>
  <c r="X150" i="2"/>
  <c r="Y150" i="2" s="1"/>
  <c r="W150" i="2"/>
  <c r="V150" i="2"/>
  <c r="H150" i="2"/>
  <c r="G150" i="2"/>
  <c r="Y149" i="2"/>
  <c r="X149" i="2"/>
  <c r="W149" i="2"/>
  <c r="H149" i="2"/>
  <c r="G149" i="2"/>
  <c r="V149" i="2" s="1"/>
  <c r="X148" i="2"/>
  <c r="W148" i="2"/>
  <c r="H148" i="2"/>
  <c r="Y148" i="2" s="1"/>
  <c r="G148" i="2"/>
  <c r="X147" i="2"/>
  <c r="W147" i="2"/>
  <c r="V147" i="2"/>
  <c r="H147" i="2"/>
  <c r="G147" i="2"/>
  <c r="X146" i="2"/>
  <c r="Y146" i="2" s="1"/>
  <c r="W146" i="2"/>
  <c r="V146" i="2"/>
  <c r="H146" i="2"/>
  <c r="G146" i="2"/>
  <c r="Y145" i="2"/>
  <c r="X145" i="2"/>
  <c r="W145" i="2"/>
  <c r="H145" i="2"/>
  <c r="G145" i="2"/>
  <c r="V145" i="2" s="1"/>
  <c r="X144" i="2"/>
  <c r="W144" i="2"/>
  <c r="H144" i="2"/>
  <c r="Y144" i="2" s="1"/>
  <c r="G144" i="2"/>
  <c r="V144" i="2" s="1"/>
  <c r="X143" i="2"/>
  <c r="W143" i="2"/>
  <c r="V143" i="2"/>
  <c r="H143" i="2"/>
  <c r="Y143" i="2" s="1"/>
  <c r="G143" i="2"/>
  <c r="X142" i="2"/>
  <c r="Y142" i="2" s="1"/>
  <c r="W142" i="2"/>
  <c r="V142" i="2"/>
  <c r="H142" i="2"/>
  <c r="G142" i="2"/>
  <c r="Y141" i="2"/>
  <c r="X141" i="2"/>
  <c r="W141" i="2"/>
  <c r="H141" i="2"/>
  <c r="G141" i="2"/>
  <c r="V141" i="2" s="1"/>
  <c r="X140" i="2"/>
  <c r="W140" i="2"/>
  <c r="H140" i="2"/>
  <c r="Y140" i="2" s="1"/>
  <c r="G140" i="2"/>
  <c r="V140" i="2" s="1"/>
  <c r="X139" i="2"/>
  <c r="W139" i="2"/>
  <c r="V139" i="2"/>
  <c r="H139" i="2"/>
  <c r="G139" i="2"/>
  <c r="X138" i="2"/>
  <c r="Y138" i="2" s="1"/>
  <c r="W138" i="2"/>
  <c r="V138" i="2"/>
  <c r="H138" i="2"/>
  <c r="G138" i="2"/>
  <c r="Y137" i="2"/>
  <c r="X137" i="2"/>
  <c r="W137" i="2"/>
  <c r="H137" i="2"/>
  <c r="G137" i="2"/>
  <c r="V137" i="2" s="1"/>
  <c r="X136" i="2"/>
  <c r="W136" i="2"/>
  <c r="H136" i="2"/>
  <c r="Y136" i="2" s="1"/>
  <c r="G136" i="2"/>
  <c r="X135" i="2"/>
  <c r="W135" i="2"/>
  <c r="V135" i="2"/>
  <c r="H135" i="2"/>
  <c r="Y135" i="2" s="1"/>
  <c r="G135" i="2"/>
  <c r="X134" i="2"/>
  <c r="Y134" i="2" s="1"/>
  <c r="W134" i="2"/>
  <c r="V134" i="2"/>
  <c r="H134" i="2"/>
  <c r="G134" i="2"/>
  <c r="Y133" i="2"/>
  <c r="X133" i="2"/>
  <c r="W133" i="2"/>
  <c r="H133" i="2"/>
  <c r="G133" i="2"/>
  <c r="V133" i="2" s="1"/>
  <c r="X132" i="2"/>
  <c r="W132" i="2"/>
  <c r="H132" i="2"/>
  <c r="Y132" i="2" s="1"/>
  <c r="G132" i="2"/>
  <c r="X131" i="2"/>
  <c r="W131" i="2"/>
  <c r="V131" i="2"/>
  <c r="H131" i="2"/>
  <c r="G131" i="2"/>
  <c r="X130" i="2"/>
  <c r="Y130" i="2" s="1"/>
  <c r="W130" i="2"/>
  <c r="V130" i="2"/>
  <c r="H130" i="2"/>
  <c r="G130" i="2"/>
  <c r="Y129" i="2"/>
  <c r="X129" i="2"/>
  <c r="W129" i="2"/>
  <c r="H129" i="2"/>
  <c r="G129" i="2"/>
  <c r="V129" i="2" s="1"/>
  <c r="X128" i="2"/>
  <c r="W128" i="2"/>
  <c r="H128" i="2"/>
  <c r="Y128" i="2" s="1"/>
  <c r="G128" i="2"/>
  <c r="X127" i="2"/>
  <c r="W127" i="2"/>
  <c r="V127" i="2"/>
  <c r="H127" i="2"/>
  <c r="Y127" i="2" s="1"/>
  <c r="G127" i="2"/>
  <c r="X126" i="2"/>
  <c r="Y126" i="2" s="1"/>
  <c r="W126" i="2"/>
  <c r="V126" i="2"/>
  <c r="H126" i="2"/>
  <c r="G126" i="2"/>
  <c r="Y125" i="2"/>
  <c r="X125" i="2"/>
  <c r="W125" i="2"/>
  <c r="H125" i="2"/>
  <c r="G125" i="2"/>
  <c r="V125" i="2" s="1"/>
  <c r="X124" i="2"/>
  <c r="W124" i="2"/>
  <c r="H124" i="2"/>
  <c r="Y124" i="2" s="1"/>
  <c r="G124" i="2"/>
  <c r="X123" i="2"/>
  <c r="W123" i="2"/>
  <c r="V123" i="2"/>
  <c r="H123" i="2"/>
  <c r="Y123" i="2" s="1"/>
  <c r="G123" i="2"/>
  <c r="X122" i="2"/>
  <c r="Y122" i="2" s="1"/>
  <c r="W122" i="2"/>
  <c r="V122" i="2"/>
  <c r="H122" i="2"/>
  <c r="G122" i="2"/>
  <c r="Y121" i="2"/>
  <c r="X121" i="2"/>
  <c r="W121" i="2"/>
  <c r="H121" i="2"/>
  <c r="G121" i="2"/>
  <c r="V121" i="2" s="1"/>
  <c r="X120" i="2"/>
  <c r="W120" i="2"/>
  <c r="H120" i="2"/>
  <c r="Y120" i="2" s="1"/>
  <c r="G120" i="2"/>
  <c r="V120" i="2" s="1"/>
  <c r="X119" i="2"/>
  <c r="W119" i="2"/>
  <c r="V119" i="2"/>
  <c r="H119" i="2"/>
  <c r="G119" i="2"/>
  <c r="X118" i="2"/>
  <c r="Y118" i="2" s="1"/>
  <c r="W118" i="2"/>
  <c r="V118" i="2"/>
  <c r="H118" i="2"/>
  <c r="G118" i="2"/>
  <c r="Y117" i="2"/>
  <c r="X117" i="2"/>
  <c r="W117" i="2"/>
  <c r="H117" i="2"/>
  <c r="G117" i="2"/>
  <c r="V117" i="2" s="1"/>
  <c r="X116" i="2"/>
  <c r="W116" i="2"/>
  <c r="H116" i="2"/>
  <c r="Y116" i="2" s="1"/>
  <c r="G116" i="2"/>
  <c r="X115" i="2"/>
  <c r="W115" i="2"/>
  <c r="V115" i="2"/>
  <c r="H115" i="2"/>
  <c r="G115" i="2"/>
  <c r="X114" i="2"/>
  <c r="Y114" i="2" s="1"/>
  <c r="W114" i="2"/>
  <c r="V114" i="2"/>
  <c r="H114" i="2"/>
  <c r="G114" i="2"/>
  <c r="Y113" i="2"/>
  <c r="X113" i="2"/>
  <c r="W113" i="2"/>
  <c r="H113" i="2"/>
  <c r="G113" i="2"/>
  <c r="V113" i="2" s="1"/>
  <c r="X112" i="2"/>
  <c r="W112" i="2"/>
  <c r="H112" i="2"/>
  <c r="Y112" i="2" s="1"/>
  <c r="G112" i="2"/>
  <c r="X111" i="2"/>
  <c r="W111" i="2"/>
  <c r="V111" i="2"/>
  <c r="H111" i="2"/>
  <c r="Y111" i="2" s="1"/>
  <c r="G111" i="2"/>
  <c r="X110" i="2"/>
  <c r="Y110" i="2" s="1"/>
  <c r="W110" i="2"/>
  <c r="V110" i="2"/>
  <c r="H110" i="2"/>
  <c r="G110" i="2"/>
  <c r="Y109" i="2"/>
  <c r="X109" i="2"/>
  <c r="W109" i="2"/>
  <c r="H109" i="2"/>
  <c r="G109" i="2"/>
  <c r="V109" i="2" s="1"/>
  <c r="X108" i="2"/>
  <c r="W108" i="2"/>
  <c r="H108" i="2"/>
  <c r="Y108" i="2" s="1"/>
  <c r="G108" i="2"/>
  <c r="V108" i="2" s="1"/>
  <c r="X107" i="2"/>
  <c r="W107" i="2"/>
  <c r="V107" i="2"/>
  <c r="H107" i="2"/>
  <c r="G107" i="2"/>
  <c r="Y106" i="2"/>
  <c r="X106" i="2"/>
  <c r="W106" i="2"/>
  <c r="V106" i="2"/>
  <c r="H106" i="2"/>
  <c r="G106" i="2"/>
  <c r="Y105" i="2"/>
  <c r="X105" i="2"/>
  <c r="W105" i="2"/>
  <c r="H105" i="2"/>
  <c r="G105" i="2"/>
  <c r="V105" i="2" s="1"/>
  <c r="X104" i="2"/>
  <c r="W104" i="2"/>
  <c r="H104" i="2"/>
  <c r="Y104" i="2" s="1"/>
  <c r="G104" i="2"/>
  <c r="X103" i="2"/>
  <c r="W103" i="2"/>
  <c r="V103" i="2"/>
  <c r="H103" i="2"/>
  <c r="Y103" i="2" s="1"/>
  <c r="G103" i="2"/>
  <c r="Y102" i="2"/>
  <c r="X102" i="2"/>
  <c r="W102" i="2"/>
  <c r="V102" i="2"/>
  <c r="H102" i="2"/>
  <c r="G102" i="2"/>
  <c r="Y101" i="2"/>
  <c r="X101" i="2"/>
  <c r="W101" i="2"/>
  <c r="H101" i="2"/>
  <c r="G101" i="2"/>
  <c r="V101" i="2" s="1"/>
  <c r="X100" i="2"/>
  <c r="W100" i="2"/>
  <c r="H100" i="2"/>
  <c r="Y100" i="2" s="1"/>
  <c r="G100" i="2"/>
  <c r="V100" i="2" s="1"/>
  <c r="X99" i="2"/>
  <c r="W99" i="2"/>
  <c r="V99" i="2"/>
  <c r="H99" i="2"/>
  <c r="G99" i="2"/>
  <c r="Y98" i="2"/>
  <c r="X98" i="2"/>
  <c r="W98" i="2"/>
  <c r="V98" i="2"/>
  <c r="H98" i="2"/>
  <c r="G98" i="2"/>
  <c r="Y97" i="2"/>
  <c r="X97" i="2"/>
  <c r="W97" i="2"/>
  <c r="H97" i="2"/>
  <c r="G97" i="2"/>
  <c r="V97" i="2" s="1"/>
  <c r="X96" i="2"/>
  <c r="W96" i="2"/>
  <c r="H96" i="2"/>
  <c r="Y96" i="2" s="1"/>
  <c r="G96" i="2"/>
  <c r="X95" i="2"/>
  <c r="W95" i="2"/>
  <c r="V95" i="2"/>
  <c r="H95" i="2"/>
  <c r="Y95" i="2" s="1"/>
  <c r="G95" i="2"/>
  <c r="Y94" i="2"/>
  <c r="X94" i="2"/>
  <c r="W94" i="2"/>
  <c r="V94" i="2"/>
  <c r="H94" i="2"/>
  <c r="G94" i="2"/>
  <c r="Y93" i="2"/>
  <c r="X93" i="2"/>
  <c r="W93" i="2"/>
  <c r="H93" i="2"/>
  <c r="G93" i="2"/>
  <c r="V93" i="2" s="1"/>
  <c r="X92" i="2"/>
  <c r="W92" i="2"/>
  <c r="H92" i="2"/>
  <c r="Y92" i="2" s="1"/>
  <c r="G92" i="2"/>
  <c r="V92" i="2" s="1"/>
  <c r="X91" i="2"/>
  <c r="W91" i="2"/>
  <c r="V91" i="2"/>
  <c r="H91" i="2"/>
  <c r="G91" i="2"/>
  <c r="Y90" i="2"/>
  <c r="X90" i="2"/>
  <c r="W90" i="2"/>
  <c r="V90" i="2"/>
  <c r="H90" i="2"/>
  <c r="G90" i="2"/>
  <c r="Y89" i="2"/>
  <c r="X89" i="2"/>
  <c r="W89" i="2"/>
  <c r="H89" i="2"/>
  <c r="G89" i="2"/>
  <c r="V89" i="2" s="1"/>
  <c r="X88" i="2"/>
  <c r="W88" i="2"/>
  <c r="H88" i="2"/>
  <c r="Y88" i="2" s="1"/>
  <c r="G88" i="2"/>
  <c r="X87" i="2"/>
  <c r="W87" i="2"/>
  <c r="V87" i="2"/>
  <c r="H87" i="2"/>
  <c r="Y87" i="2" s="1"/>
  <c r="G87" i="2"/>
  <c r="Y86" i="2"/>
  <c r="X86" i="2"/>
  <c r="W86" i="2"/>
  <c r="V86" i="2"/>
  <c r="H86" i="2"/>
  <c r="G86" i="2"/>
  <c r="Y85" i="2"/>
  <c r="X85" i="2"/>
  <c r="W85" i="2"/>
  <c r="H85" i="2"/>
  <c r="G85" i="2"/>
  <c r="V85" i="2" s="1"/>
  <c r="X84" i="2"/>
  <c r="W84" i="2"/>
  <c r="H84" i="2"/>
  <c r="Y84" i="2" s="1"/>
  <c r="G84" i="2"/>
  <c r="V84" i="2" s="1"/>
  <c r="X83" i="2"/>
  <c r="W83" i="2"/>
  <c r="V83" i="2"/>
  <c r="H83" i="2"/>
  <c r="G83" i="2"/>
  <c r="Y82" i="2"/>
  <c r="X82" i="2"/>
  <c r="W82" i="2"/>
  <c r="V82" i="2"/>
  <c r="H82" i="2"/>
  <c r="G82" i="2"/>
  <c r="Y81" i="2"/>
  <c r="X81" i="2"/>
  <c r="W81" i="2"/>
  <c r="H81" i="2"/>
  <c r="G81" i="2"/>
  <c r="V81" i="2" s="1"/>
  <c r="X80" i="2"/>
  <c r="W80" i="2"/>
  <c r="H80" i="2"/>
  <c r="Y80" i="2" s="1"/>
  <c r="G80" i="2"/>
  <c r="V80" i="2" s="1"/>
  <c r="X79" i="2"/>
  <c r="W79" i="2"/>
  <c r="V79" i="2"/>
  <c r="H79" i="2"/>
  <c r="Y79" i="2" s="1"/>
  <c r="G79" i="2"/>
  <c r="Y78" i="2"/>
  <c r="X78" i="2"/>
  <c r="W78" i="2"/>
  <c r="V78" i="2"/>
  <c r="H78" i="2"/>
  <c r="G78" i="2"/>
  <c r="Y77" i="2"/>
  <c r="X77" i="2"/>
  <c r="W77" i="2"/>
  <c r="H77" i="2"/>
  <c r="G77" i="2"/>
  <c r="V77" i="2" s="1"/>
  <c r="X76" i="2"/>
  <c r="W76" i="2"/>
  <c r="H76" i="2"/>
  <c r="Y76" i="2" s="1"/>
  <c r="G76" i="2"/>
  <c r="V76" i="2" s="1"/>
  <c r="X75" i="2"/>
  <c r="W75" i="2"/>
  <c r="V75" i="2"/>
  <c r="H75" i="2"/>
  <c r="G75" i="2"/>
  <c r="Y74" i="2"/>
  <c r="X74" i="2"/>
  <c r="W74" i="2"/>
  <c r="V74" i="2"/>
  <c r="H74" i="2"/>
  <c r="G74" i="2"/>
  <c r="Y73" i="2"/>
  <c r="X73" i="2"/>
  <c r="W73" i="2"/>
  <c r="H73" i="2"/>
  <c r="G73" i="2"/>
  <c r="V73" i="2" s="1"/>
  <c r="X72" i="2"/>
  <c r="W72" i="2"/>
  <c r="H72" i="2"/>
  <c r="Y72" i="2" s="1"/>
  <c r="G72" i="2"/>
  <c r="V72" i="2" s="1"/>
  <c r="X71" i="2"/>
  <c r="W71" i="2"/>
  <c r="V71" i="2"/>
  <c r="H71" i="2"/>
  <c r="Y71" i="2" s="1"/>
  <c r="G71" i="2"/>
  <c r="Y70" i="2"/>
  <c r="X70" i="2"/>
  <c r="W70" i="2"/>
  <c r="V70" i="2"/>
  <c r="H70" i="2"/>
  <c r="G70" i="2"/>
  <c r="Y69" i="2"/>
  <c r="X69" i="2"/>
  <c r="W69" i="2"/>
  <c r="H69" i="2"/>
  <c r="G69" i="2"/>
  <c r="V69" i="2" s="1"/>
  <c r="X68" i="2"/>
  <c r="W68" i="2"/>
  <c r="H68" i="2"/>
  <c r="Y68" i="2" s="1"/>
  <c r="G68" i="2"/>
  <c r="V68" i="2" s="1"/>
  <c r="X67" i="2"/>
  <c r="W67" i="2"/>
  <c r="V67" i="2"/>
  <c r="H67" i="2"/>
  <c r="Y67" i="2" s="1"/>
  <c r="G67" i="2"/>
  <c r="Y66" i="2"/>
  <c r="X66" i="2"/>
  <c r="W66" i="2"/>
  <c r="V66" i="2"/>
  <c r="H66" i="2"/>
  <c r="G66" i="2"/>
  <c r="Y65" i="2"/>
  <c r="X65" i="2"/>
  <c r="W65" i="2"/>
  <c r="H65" i="2"/>
  <c r="G65" i="2"/>
  <c r="V65" i="2" s="1"/>
  <c r="X64" i="2"/>
  <c r="W64" i="2"/>
  <c r="H64" i="2"/>
  <c r="Y64" i="2" s="1"/>
  <c r="G64" i="2"/>
  <c r="V64" i="2" s="1"/>
  <c r="X63" i="2"/>
  <c r="W63" i="2"/>
  <c r="V63" i="2"/>
  <c r="H63" i="2"/>
  <c r="Y63" i="2" s="1"/>
  <c r="G63" i="2"/>
  <c r="Y62" i="2"/>
  <c r="X62" i="2"/>
  <c r="W62" i="2"/>
  <c r="V62" i="2"/>
  <c r="H62" i="2"/>
  <c r="G62" i="2"/>
  <c r="Y61" i="2"/>
  <c r="X61" i="2"/>
  <c r="W61" i="2"/>
  <c r="H61" i="2"/>
  <c r="G61" i="2"/>
  <c r="V61" i="2" s="1"/>
  <c r="X60" i="2"/>
  <c r="W60" i="2"/>
  <c r="H60" i="2"/>
  <c r="Y60" i="2" s="1"/>
  <c r="G60" i="2"/>
  <c r="V60" i="2" s="1"/>
  <c r="X59" i="2"/>
  <c r="W59" i="2"/>
  <c r="V59" i="2"/>
  <c r="H59" i="2"/>
  <c r="Y59" i="2" s="1"/>
  <c r="G59" i="2"/>
  <c r="Y58" i="2"/>
  <c r="X58" i="2"/>
  <c r="W58" i="2"/>
  <c r="V58" i="2"/>
  <c r="H58" i="2"/>
  <c r="G58" i="2"/>
  <c r="Y57" i="2"/>
  <c r="X57" i="2"/>
  <c r="W57" i="2"/>
  <c r="H57" i="2"/>
  <c r="G57" i="2"/>
  <c r="V57" i="2" s="1"/>
  <c r="X56" i="2"/>
  <c r="W56" i="2"/>
  <c r="H56" i="2"/>
  <c r="Y56" i="2" s="1"/>
  <c r="G56" i="2"/>
  <c r="V56" i="2" s="1"/>
  <c r="X55" i="2"/>
  <c r="W55" i="2"/>
  <c r="V55" i="2"/>
  <c r="H55" i="2"/>
  <c r="Y55" i="2" s="1"/>
  <c r="G55" i="2"/>
  <c r="Y54" i="2"/>
  <c r="X54" i="2"/>
  <c r="W54" i="2"/>
  <c r="V54" i="2"/>
  <c r="H54" i="2"/>
  <c r="G54" i="2"/>
  <c r="Y53" i="2"/>
  <c r="X53" i="2"/>
  <c r="W53" i="2"/>
  <c r="H53" i="2"/>
  <c r="G53" i="2"/>
  <c r="V53" i="2" s="1"/>
  <c r="X52" i="2"/>
  <c r="W52" i="2"/>
  <c r="H52" i="2"/>
  <c r="Y52" i="2" s="1"/>
  <c r="G52" i="2"/>
  <c r="V52" i="2" s="1"/>
  <c r="X51" i="2"/>
  <c r="W51" i="2"/>
  <c r="V51" i="2"/>
  <c r="H51" i="2"/>
  <c r="Y51" i="2" s="1"/>
  <c r="G51" i="2"/>
  <c r="X50" i="2"/>
  <c r="W50" i="2"/>
  <c r="V50" i="2"/>
  <c r="H50" i="2"/>
  <c r="Y50" i="2" s="1"/>
  <c r="G50" i="2"/>
  <c r="X49" i="2"/>
  <c r="W49" i="2"/>
  <c r="H49" i="2"/>
  <c r="Y49" i="2" s="1"/>
  <c r="G49" i="2"/>
  <c r="V49" i="2" s="1"/>
  <c r="X48" i="2"/>
  <c r="Y48" i="2" s="1"/>
  <c r="W48" i="2"/>
  <c r="H48" i="2"/>
  <c r="G48" i="2"/>
  <c r="V48" i="2" s="1"/>
  <c r="X47" i="2"/>
  <c r="W47" i="2"/>
  <c r="H47" i="2"/>
  <c r="Y47" i="2" s="1"/>
  <c r="G47" i="2"/>
  <c r="X46" i="2"/>
  <c r="W46" i="2"/>
  <c r="V46" i="2"/>
  <c r="H46" i="2"/>
  <c r="G46" i="2"/>
  <c r="X45" i="2"/>
  <c r="W45" i="2"/>
  <c r="H45" i="2"/>
  <c r="Y45" i="2" s="1"/>
  <c r="G45" i="2"/>
  <c r="V45" i="2" s="1"/>
  <c r="X44" i="2"/>
  <c r="W44" i="2"/>
  <c r="H44" i="2"/>
  <c r="Y44" i="2" s="1"/>
  <c r="G44" i="2"/>
  <c r="V44" i="2" s="1"/>
  <c r="Y43" i="2"/>
  <c r="X43" i="2"/>
  <c r="W43" i="2"/>
  <c r="H43" i="2"/>
  <c r="G43" i="2"/>
  <c r="V43" i="2" s="1"/>
  <c r="X42" i="2"/>
  <c r="W42" i="2"/>
  <c r="V42" i="2" s="1"/>
  <c r="H42" i="2"/>
  <c r="Y42" i="2" s="1"/>
  <c r="G42" i="2"/>
  <c r="Y41" i="2"/>
  <c r="X41" i="2"/>
  <c r="W41" i="2"/>
  <c r="V41" i="2"/>
  <c r="H41" i="2"/>
  <c r="G41" i="2"/>
  <c r="X40" i="2"/>
  <c r="W40" i="2"/>
  <c r="V40" i="2" s="1"/>
  <c r="H40" i="2"/>
  <c r="Y40" i="2" s="1"/>
  <c r="G40" i="2"/>
  <c r="Y39" i="2"/>
  <c r="X39" i="2"/>
  <c r="W39" i="2"/>
  <c r="V39" i="2"/>
  <c r="H39" i="2"/>
  <c r="G39" i="2"/>
  <c r="Y38" i="2"/>
  <c r="X38" i="2"/>
  <c r="W38" i="2"/>
  <c r="H38" i="2"/>
  <c r="G38" i="2"/>
  <c r="V38" i="2" s="1"/>
  <c r="X37" i="2"/>
  <c r="W37" i="2"/>
  <c r="H37" i="2"/>
  <c r="Y37" i="2" s="1"/>
  <c r="G37" i="2"/>
  <c r="V37" i="2" s="1"/>
  <c r="X36" i="2"/>
  <c r="W36" i="2"/>
  <c r="V36" i="2"/>
  <c r="H36" i="2"/>
  <c r="G36" i="2"/>
  <c r="Y35" i="2"/>
  <c r="X35" i="2"/>
  <c r="W35" i="2"/>
  <c r="V35" i="2"/>
  <c r="H35" i="2"/>
  <c r="G35" i="2"/>
  <c r="Y34" i="2"/>
  <c r="X34" i="2"/>
  <c r="W34" i="2"/>
  <c r="H34" i="2"/>
  <c r="G34" i="2"/>
  <c r="V34" i="2" s="1"/>
  <c r="X33" i="2"/>
  <c r="W33" i="2"/>
  <c r="H33" i="2"/>
  <c r="Y33" i="2" s="1"/>
  <c r="G33" i="2"/>
  <c r="Z32" i="2"/>
  <c r="K48" i="2" s="1"/>
  <c r="Y32" i="2"/>
  <c r="X32" i="2"/>
  <c r="W32" i="2"/>
  <c r="V32" i="2"/>
  <c r="H32" i="2"/>
  <c r="G32" i="2"/>
  <c r="X31" i="2"/>
  <c r="W31" i="2"/>
  <c r="H31" i="2"/>
  <c r="Y31" i="2" s="1"/>
  <c r="G31" i="2"/>
  <c r="X30" i="2"/>
  <c r="W30" i="2"/>
  <c r="V30" i="2" s="1"/>
  <c r="H30" i="2"/>
  <c r="Y30" i="2" s="1"/>
  <c r="G30" i="2"/>
  <c r="X29" i="2"/>
  <c r="Y29" i="2" s="1"/>
  <c r="W29" i="2"/>
  <c r="V29" i="2"/>
  <c r="H29" i="2"/>
  <c r="G29" i="2"/>
  <c r="Y28" i="2"/>
  <c r="X28" i="2"/>
  <c r="W28" i="2"/>
  <c r="V28" i="2"/>
  <c r="H28" i="2"/>
  <c r="G28" i="2"/>
  <c r="X27" i="2"/>
  <c r="W27" i="2"/>
  <c r="H27" i="2"/>
  <c r="Y27" i="2" s="1"/>
  <c r="G27" i="2"/>
  <c r="Y26" i="2"/>
  <c r="X26" i="2"/>
  <c r="W26" i="2"/>
  <c r="V26" i="2"/>
  <c r="H26" i="2"/>
  <c r="G26" i="2"/>
  <c r="X25" i="2"/>
  <c r="W25" i="2"/>
  <c r="V25" i="2"/>
  <c r="H25" i="2"/>
  <c r="Y25" i="2" s="1"/>
  <c r="G25" i="2"/>
  <c r="X24" i="2"/>
  <c r="W24" i="2"/>
  <c r="K24" i="2"/>
  <c r="H24" i="2"/>
  <c r="Y24" i="2" s="1"/>
  <c r="G24" i="2"/>
  <c r="V24" i="2" s="1"/>
  <c r="X23" i="2"/>
  <c r="W23" i="2"/>
  <c r="V23" i="2"/>
  <c r="H23" i="2"/>
  <c r="G23" i="2"/>
  <c r="X22" i="2"/>
  <c r="Y22" i="2" s="1"/>
  <c r="W22" i="2"/>
  <c r="H22" i="2"/>
  <c r="G22" i="2"/>
  <c r="V22" i="2" s="1"/>
  <c r="Y21" i="2"/>
  <c r="X21" i="2"/>
  <c r="W21" i="2"/>
  <c r="H21" i="2"/>
  <c r="G21" i="2"/>
  <c r="V21" i="2" s="1"/>
  <c r="X20" i="2"/>
  <c r="Y20" i="2" s="1"/>
  <c r="W20" i="2"/>
  <c r="V20" i="2"/>
  <c r="H20" i="2"/>
  <c r="G20" i="2"/>
  <c r="Y19" i="2"/>
  <c r="X19" i="2"/>
  <c r="W19" i="2"/>
  <c r="V19" i="2"/>
  <c r="H19" i="2"/>
  <c r="G19" i="2"/>
  <c r="X18" i="2"/>
  <c r="W18" i="2"/>
  <c r="H18" i="2"/>
  <c r="Y18" i="2" s="1"/>
  <c r="G18" i="2"/>
  <c r="X17" i="2"/>
  <c r="W17" i="2"/>
  <c r="H17" i="2"/>
  <c r="G17" i="2"/>
  <c r="V17" i="2" s="1"/>
  <c r="X16" i="2"/>
  <c r="W16" i="2"/>
  <c r="H16" i="2"/>
  <c r="Y16" i="2" s="1"/>
  <c r="G16" i="2"/>
  <c r="V16" i="2" s="1"/>
  <c r="Y15" i="2"/>
  <c r="X15" i="2"/>
  <c r="W15" i="2"/>
  <c r="V15" i="2"/>
  <c r="H15" i="2"/>
  <c r="G15" i="2"/>
  <c r="Y14" i="2"/>
  <c r="X14" i="2"/>
  <c r="W14" i="2"/>
  <c r="H14" i="2"/>
  <c r="G14" i="2"/>
  <c r="X13" i="2"/>
  <c r="Y13" i="2" s="1"/>
  <c r="W13" i="2"/>
  <c r="V13" i="2" s="1"/>
  <c r="H13" i="2"/>
  <c r="G13" i="2"/>
  <c r="X12" i="2"/>
  <c r="Y12" i="2" s="1"/>
  <c r="W12" i="2"/>
  <c r="H12" i="2"/>
  <c r="G12" i="2"/>
  <c r="V12" i="2" s="1"/>
  <c r="X11" i="2"/>
  <c r="W11" i="2"/>
  <c r="H11" i="2"/>
  <c r="Y11" i="2" s="1"/>
  <c r="G11" i="2"/>
  <c r="V11" i="2" s="1"/>
  <c r="X10" i="2"/>
  <c r="W10" i="2"/>
  <c r="H10" i="2"/>
  <c r="G10" i="2"/>
  <c r="Y9" i="2"/>
  <c r="X9" i="2"/>
  <c r="W9" i="2"/>
  <c r="V9" i="2"/>
  <c r="H9" i="2"/>
  <c r="Z16" i="2" s="1"/>
  <c r="G9" i="2"/>
  <c r="X8" i="2"/>
  <c r="Y8" i="2" s="1"/>
  <c r="W8" i="2"/>
  <c r="H8" i="2"/>
  <c r="G8" i="2"/>
  <c r="V8" i="2" s="1"/>
  <c r="Y7" i="2"/>
  <c r="X7" i="2"/>
  <c r="W7" i="2"/>
  <c r="H7" i="2"/>
  <c r="G7" i="2"/>
  <c r="AD24" i="2" s="1"/>
  <c r="AD21" i="2" s="1"/>
  <c r="X6" i="2"/>
  <c r="Y6" i="2" s="1"/>
  <c r="W6" i="2"/>
  <c r="H6" i="2"/>
  <c r="M12" i="2" s="1"/>
  <c r="G6" i="2"/>
  <c r="X5" i="2"/>
  <c r="W5" i="2"/>
  <c r="V5" i="2"/>
  <c r="H5" i="2"/>
  <c r="Z24" i="2" s="1"/>
  <c r="Z21" i="2" s="1"/>
  <c r="G5" i="2"/>
  <c r="Y4" i="2"/>
  <c r="X4" i="2"/>
  <c r="W4" i="2"/>
  <c r="H4" i="2"/>
  <c r="G4" i="2"/>
  <c r="X241" i="1"/>
  <c r="Y241" i="1" s="1"/>
  <c r="W241" i="1"/>
  <c r="V241" i="1" s="1"/>
  <c r="X240" i="1"/>
  <c r="Y240" i="1" s="1"/>
  <c r="W240" i="1"/>
  <c r="V240" i="1" s="1"/>
  <c r="X239" i="1"/>
  <c r="Y239" i="1" s="1"/>
  <c r="W239" i="1"/>
  <c r="V239" i="1"/>
  <c r="X238" i="1"/>
  <c r="Y238" i="1" s="1"/>
  <c r="W238" i="1"/>
  <c r="V238" i="1" s="1"/>
  <c r="X237" i="1"/>
  <c r="Y237" i="1" s="1"/>
  <c r="W237" i="1"/>
  <c r="V237" i="1"/>
  <c r="X236" i="1"/>
  <c r="Y236" i="1" s="1"/>
  <c r="W236" i="1"/>
  <c r="V236" i="1" s="1"/>
  <c r="Y235" i="1"/>
  <c r="X235" i="1"/>
  <c r="W235" i="1"/>
  <c r="V235" i="1"/>
  <c r="X234" i="1"/>
  <c r="Y234" i="1" s="1"/>
  <c r="W234" i="1"/>
  <c r="V234" i="1" s="1"/>
  <c r="X233" i="1"/>
  <c r="Y233" i="1" s="1"/>
  <c r="W233" i="1"/>
  <c r="V233" i="1" s="1"/>
  <c r="X232" i="1"/>
  <c r="Y232" i="1" s="1"/>
  <c r="W232" i="1"/>
  <c r="V232" i="1" s="1"/>
  <c r="X231" i="1"/>
  <c r="Y231" i="1" s="1"/>
  <c r="W231" i="1"/>
  <c r="V231" i="1"/>
  <c r="X230" i="1"/>
  <c r="Y230" i="1" s="1"/>
  <c r="W230" i="1"/>
  <c r="V230" i="1" s="1"/>
  <c r="X229" i="1"/>
  <c r="Y229" i="1" s="1"/>
  <c r="W229" i="1"/>
  <c r="V229" i="1" s="1"/>
  <c r="X228" i="1"/>
  <c r="Y228" i="1" s="1"/>
  <c r="W228" i="1"/>
  <c r="V228" i="1" s="1"/>
  <c r="Y227" i="1"/>
  <c r="X227" i="1"/>
  <c r="W227" i="1"/>
  <c r="V227" i="1"/>
  <c r="X226" i="1"/>
  <c r="Y226" i="1" s="1"/>
  <c r="W226" i="1"/>
  <c r="V226" i="1" s="1"/>
  <c r="X225" i="1"/>
  <c r="Y225" i="1" s="1"/>
  <c r="W225" i="1"/>
  <c r="V225" i="1" s="1"/>
  <c r="X224" i="1"/>
  <c r="Y224" i="1" s="1"/>
  <c r="W224" i="1"/>
  <c r="V224" i="1" s="1"/>
  <c r="X223" i="1"/>
  <c r="Y223" i="1" s="1"/>
  <c r="W223" i="1"/>
  <c r="V223" i="1"/>
  <c r="X222" i="1"/>
  <c r="Y222" i="1" s="1"/>
  <c r="W222" i="1"/>
  <c r="V222" i="1" s="1"/>
  <c r="X221" i="1"/>
  <c r="Y221" i="1" s="1"/>
  <c r="W221" i="1"/>
  <c r="V221" i="1"/>
  <c r="X220" i="1"/>
  <c r="Y220" i="1" s="1"/>
  <c r="W220" i="1"/>
  <c r="V220" i="1" s="1"/>
  <c r="Y219" i="1"/>
  <c r="X219" i="1"/>
  <c r="W219" i="1"/>
  <c r="V219" i="1"/>
  <c r="X218" i="1"/>
  <c r="Y218" i="1" s="1"/>
  <c r="W218" i="1"/>
  <c r="V218" i="1" s="1"/>
  <c r="X217" i="1"/>
  <c r="Y217" i="1" s="1"/>
  <c r="W217" i="1"/>
  <c r="V217" i="1" s="1"/>
  <c r="X216" i="1"/>
  <c r="Y216" i="1" s="1"/>
  <c r="W216" i="1"/>
  <c r="V216" i="1" s="1"/>
  <c r="X215" i="1"/>
  <c r="Y215" i="1" s="1"/>
  <c r="W215" i="1"/>
  <c r="V215" i="1"/>
  <c r="X214" i="1"/>
  <c r="Y214" i="1" s="1"/>
  <c r="W214" i="1"/>
  <c r="V214" i="1" s="1"/>
  <c r="X213" i="1"/>
  <c r="Y213" i="1" s="1"/>
  <c r="W213" i="1"/>
  <c r="V213" i="1"/>
  <c r="X212" i="1"/>
  <c r="Y212" i="1" s="1"/>
  <c r="W212" i="1"/>
  <c r="V212" i="1" s="1"/>
  <c r="X211" i="1"/>
  <c r="Y211" i="1" s="1"/>
  <c r="W211" i="1"/>
  <c r="V211" i="1" s="1"/>
  <c r="X210" i="1"/>
  <c r="Y210" i="1" s="1"/>
  <c r="W210" i="1"/>
  <c r="V210" i="1"/>
  <c r="Y209" i="1"/>
  <c r="X209" i="1"/>
  <c r="W209" i="1"/>
  <c r="V209" i="1"/>
  <c r="X208" i="1"/>
  <c r="Y208" i="1" s="1"/>
  <c r="W208" i="1"/>
  <c r="V208" i="1"/>
  <c r="Y207" i="1"/>
  <c r="X207" i="1"/>
  <c r="W207" i="1"/>
  <c r="V207" i="1"/>
  <c r="X206" i="1"/>
  <c r="Y206" i="1" s="1"/>
  <c r="W206" i="1"/>
  <c r="V206" i="1"/>
  <c r="X205" i="1"/>
  <c r="Y205" i="1" s="1"/>
  <c r="W205" i="1"/>
  <c r="V205" i="1" s="1"/>
  <c r="X204" i="1"/>
  <c r="Y204" i="1" s="1"/>
  <c r="W204" i="1"/>
  <c r="V204" i="1" s="1"/>
  <c r="X203" i="1"/>
  <c r="Y203" i="1" s="1"/>
  <c r="W203" i="1"/>
  <c r="V203" i="1" s="1"/>
  <c r="X202" i="1"/>
  <c r="Y202" i="1" s="1"/>
  <c r="W202" i="1"/>
  <c r="V202" i="1"/>
  <c r="X201" i="1"/>
  <c r="Y201" i="1" s="1"/>
  <c r="W201" i="1"/>
  <c r="V201" i="1"/>
  <c r="X200" i="1"/>
  <c r="Y200" i="1" s="1"/>
  <c r="W200" i="1"/>
  <c r="V200" i="1"/>
  <c r="Y199" i="1"/>
  <c r="X199" i="1"/>
  <c r="W199" i="1"/>
  <c r="V199" i="1"/>
  <c r="X198" i="1"/>
  <c r="Y198" i="1" s="1"/>
  <c r="W198" i="1"/>
  <c r="V198" i="1" s="1"/>
  <c r="X197" i="1"/>
  <c r="Y197" i="1" s="1"/>
  <c r="W197" i="1"/>
  <c r="V197" i="1"/>
  <c r="X196" i="1"/>
  <c r="Y196" i="1" s="1"/>
  <c r="W196" i="1"/>
  <c r="V196" i="1" s="1"/>
  <c r="X195" i="1"/>
  <c r="Y195" i="1" s="1"/>
  <c r="W195" i="1"/>
  <c r="V195" i="1" s="1"/>
  <c r="X194" i="1"/>
  <c r="Y194" i="1" s="1"/>
  <c r="W194" i="1"/>
  <c r="V194" i="1" s="1"/>
  <c r="X193" i="1"/>
  <c r="Y193" i="1" s="1"/>
  <c r="W193" i="1"/>
  <c r="V193" i="1" s="1"/>
  <c r="X192" i="1"/>
  <c r="Y192" i="1" s="1"/>
  <c r="W192" i="1"/>
  <c r="V192" i="1" s="1"/>
  <c r="X191" i="1"/>
  <c r="Y191" i="1" s="1"/>
  <c r="W191" i="1"/>
  <c r="V191" i="1" s="1"/>
  <c r="X190" i="1"/>
  <c r="Y190" i="1" s="1"/>
  <c r="W190" i="1"/>
  <c r="V190" i="1" s="1"/>
  <c r="X189" i="1"/>
  <c r="Y189" i="1" s="1"/>
  <c r="W189" i="1"/>
  <c r="V189" i="1" s="1"/>
  <c r="X188" i="1"/>
  <c r="Y188" i="1" s="1"/>
  <c r="W188" i="1"/>
  <c r="V188" i="1" s="1"/>
  <c r="X187" i="1"/>
  <c r="Y187" i="1" s="1"/>
  <c r="W187" i="1"/>
  <c r="V187" i="1" s="1"/>
  <c r="X186" i="1"/>
  <c r="Y186" i="1" s="1"/>
  <c r="W186" i="1"/>
  <c r="V186" i="1" s="1"/>
  <c r="X185" i="1"/>
  <c r="Y185" i="1" s="1"/>
  <c r="W185" i="1"/>
  <c r="V185" i="1" s="1"/>
  <c r="X184" i="1"/>
  <c r="Y184" i="1" s="1"/>
  <c r="W184" i="1"/>
  <c r="V184" i="1" s="1"/>
  <c r="X183" i="1"/>
  <c r="Y183" i="1" s="1"/>
  <c r="W183" i="1"/>
  <c r="V183" i="1" s="1"/>
  <c r="X182" i="1"/>
  <c r="Y182" i="1" s="1"/>
  <c r="W182" i="1"/>
  <c r="V182" i="1" s="1"/>
  <c r="X181" i="1"/>
  <c r="Y181" i="1" s="1"/>
  <c r="W181" i="1"/>
  <c r="V181" i="1" s="1"/>
  <c r="X180" i="1"/>
  <c r="Y180" i="1" s="1"/>
  <c r="W180" i="1"/>
  <c r="V180" i="1" s="1"/>
  <c r="X179" i="1"/>
  <c r="Y179" i="1" s="1"/>
  <c r="W179" i="1"/>
  <c r="V179" i="1" s="1"/>
  <c r="X178" i="1"/>
  <c r="Y178" i="1" s="1"/>
  <c r="W178" i="1"/>
  <c r="V178" i="1" s="1"/>
  <c r="X177" i="1"/>
  <c r="Y177" i="1" s="1"/>
  <c r="W177" i="1"/>
  <c r="V177" i="1" s="1"/>
  <c r="X176" i="1"/>
  <c r="Y176" i="1" s="1"/>
  <c r="W176" i="1"/>
  <c r="V176" i="1" s="1"/>
  <c r="X175" i="1"/>
  <c r="Y175" i="1" s="1"/>
  <c r="W175" i="1"/>
  <c r="V175" i="1" s="1"/>
  <c r="X174" i="1"/>
  <c r="Y174" i="1" s="1"/>
  <c r="W174" i="1"/>
  <c r="V174" i="1" s="1"/>
  <c r="X173" i="1"/>
  <c r="Y173" i="1" s="1"/>
  <c r="W173" i="1"/>
  <c r="V173" i="1" s="1"/>
  <c r="X172" i="1"/>
  <c r="Y172" i="1" s="1"/>
  <c r="W172" i="1"/>
  <c r="V172" i="1" s="1"/>
  <c r="X171" i="1"/>
  <c r="Y171" i="1" s="1"/>
  <c r="W171" i="1"/>
  <c r="V171" i="1" s="1"/>
  <c r="X170" i="1"/>
  <c r="Y170" i="1" s="1"/>
  <c r="W170" i="1"/>
  <c r="V170" i="1" s="1"/>
  <c r="X169" i="1"/>
  <c r="Y169" i="1" s="1"/>
  <c r="W169" i="1"/>
  <c r="V169" i="1" s="1"/>
  <c r="X168" i="1"/>
  <c r="Y168" i="1" s="1"/>
  <c r="W168" i="1"/>
  <c r="V168" i="1" s="1"/>
  <c r="X167" i="1"/>
  <c r="Y167" i="1" s="1"/>
  <c r="W167" i="1"/>
  <c r="V167" i="1" s="1"/>
  <c r="X166" i="1"/>
  <c r="Y166" i="1" s="1"/>
  <c r="W166" i="1"/>
  <c r="V166" i="1" s="1"/>
  <c r="X165" i="1"/>
  <c r="Y165" i="1" s="1"/>
  <c r="W165" i="1"/>
  <c r="V165" i="1" s="1"/>
  <c r="X164" i="1"/>
  <c r="Y164" i="1" s="1"/>
  <c r="W164" i="1"/>
  <c r="V164" i="1" s="1"/>
  <c r="X163" i="1"/>
  <c r="Y163" i="1" s="1"/>
  <c r="W163" i="1"/>
  <c r="V163" i="1" s="1"/>
  <c r="X162" i="1"/>
  <c r="Y162" i="1" s="1"/>
  <c r="W162" i="1"/>
  <c r="V162" i="1" s="1"/>
  <c r="X161" i="1"/>
  <c r="Y161" i="1" s="1"/>
  <c r="W161" i="1"/>
  <c r="V161" i="1" s="1"/>
  <c r="X160" i="1"/>
  <c r="Y160" i="1" s="1"/>
  <c r="W160" i="1"/>
  <c r="V160" i="1" s="1"/>
  <c r="X159" i="1"/>
  <c r="Y159" i="1" s="1"/>
  <c r="W159" i="1"/>
  <c r="V159" i="1" s="1"/>
  <c r="X158" i="1"/>
  <c r="Y158" i="1" s="1"/>
  <c r="W158" i="1"/>
  <c r="V158" i="1" s="1"/>
  <c r="X157" i="1"/>
  <c r="Y157" i="1" s="1"/>
  <c r="W157" i="1"/>
  <c r="V157" i="1" s="1"/>
  <c r="X156" i="1"/>
  <c r="Y156" i="1" s="1"/>
  <c r="W156" i="1"/>
  <c r="V156" i="1" s="1"/>
  <c r="X155" i="1"/>
  <c r="Y155" i="1" s="1"/>
  <c r="W155" i="1"/>
  <c r="V155" i="1" s="1"/>
  <c r="X154" i="1"/>
  <c r="Y154" i="1" s="1"/>
  <c r="W154" i="1"/>
  <c r="V154" i="1" s="1"/>
  <c r="X153" i="1"/>
  <c r="Y153" i="1" s="1"/>
  <c r="W153" i="1"/>
  <c r="V153" i="1" s="1"/>
  <c r="X152" i="1"/>
  <c r="Y152" i="1" s="1"/>
  <c r="W152" i="1"/>
  <c r="V152" i="1" s="1"/>
  <c r="X151" i="1"/>
  <c r="Y151" i="1" s="1"/>
  <c r="W151" i="1"/>
  <c r="V151" i="1" s="1"/>
  <c r="X150" i="1"/>
  <c r="Y150" i="1" s="1"/>
  <c r="W150" i="1"/>
  <c r="V150" i="1" s="1"/>
  <c r="X149" i="1"/>
  <c r="Y149" i="1" s="1"/>
  <c r="W149" i="1"/>
  <c r="V149" i="1" s="1"/>
  <c r="X148" i="1"/>
  <c r="Y148" i="1" s="1"/>
  <c r="W148" i="1"/>
  <c r="V148" i="1" s="1"/>
  <c r="X147" i="1"/>
  <c r="Y147" i="1" s="1"/>
  <c r="W147" i="1"/>
  <c r="V147" i="1" s="1"/>
  <c r="X146" i="1"/>
  <c r="Y146" i="1" s="1"/>
  <c r="W146" i="1"/>
  <c r="V146" i="1" s="1"/>
  <c r="X145" i="1"/>
  <c r="Y145" i="1" s="1"/>
  <c r="W145" i="1"/>
  <c r="V145" i="1" s="1"/>
  <c r="X144" i="1"/>
  <c r="Y144" i="1" s="1"/>
  <c r="W144" i="1"/>
  <c r="V144" i="1" s="1"/>
  <c r="X143" i="1"/>
  <c r="Y143" i="1" s="1"/>
  <c r="W143" i="1"/>
  <c r="V143" i="1" s="1"/>
  <c r="X142" i="1"/>
  <c r="Y142" i="1" s="1"/>
  <c r="W142" i="1"/>
  <c r="V142" i="1" s="1"/>
  <c r="X141" i="1"/>
  <c r="Y141" i="1" s="1"/>
  <c r="W141" i="1"/>
  <c r="V141" i="1" s="1"/>
  <c r="X140" i="1"/>
  <c r="Y140" i="1" s="1"/>
  <c r="W140" i="1"/>
  <c r="V140" i="1" s="1"/>
  <c r="X139" i="1"/>
  <c r="Y139" i="1" s="1"/>
  <c r="W139" i="1"/>
  <c r="V139" i="1" s="1"/>
  <c r="X138" i="1"/>
  <c r="Y138" i="1" s="1"/>
  <c r="W138" i="1"/>
  <c r="V138" i="1" s="1"/>
  <c r="X137" i="1"/>
  <c r="Y137" i="1" s="1"/>
  <c r="W137" i="1"/>
  <c r="V137" i="1" s="1"/>
  <c r="X136" i="1"/>
  <c r="Y136" i="1" s="1"/>
  <c r="W136" i="1"/>
  <c r="V136" i="1" s="1"/>
  <c r="X135" i="1"/>
  <c r="Y135" i="1" s="1"/>
  <c r="W135" i="1"/>
  <c r="V135" i="1" s="1"/>
  <c r="X134" i="1"/>
  <c r="Y134" i="1" s="1"/>
  <c r="W134" i="1"/>
  <c r="V134" i="1" s="1"/>
  <c r="X133" i="1"/>
  <c r="Y133" i="1" s="1"/>
  <c r="W133" i="1"/>
  <c r="V133" i="1" s="1"/>
  <c r="X132" i="1"/>
  <c r="Y132" i="1" s="1"/>
  <c r="W132" i="1"/>
  <c r="V132" i="1" s="1"/>
  <c r="X131" i="1"/>
  <c r="Y131" i="1" s="1"/>
  <c r="W131" i="1"/>
  <c r="V131" i="1" s="1"/>
  <c r="X130" i="1"/>
  <c r="Y130" i="1" s="1"/>
  <c r="W130" i="1"/>
  <c r="V130" i="1" s="1"/>
  <c r="X129" i="1"/>
  <c r="Y129" i="1" s="1"/>
  <c r="W129" i="1"/>
  <c r="V129" i="1" s="1"/>
  <c r="X128" i="1"/>
  <c r="Y128" i="1" s="1"/>
  <c r="W128" i="1"/>
  <c r="V128" i="1" s="1"/>
  <c r="X127" i="1"/>
  <c r="Y127" i="1" s="1"/>
  <c r="W127" i="1"/>
  <c r="V127" i="1" s="1"/>
  <c r="X126" i="1"/>
  <c r="Y126" i="1" s="1"/>
  <c r="W126" i="1"/>
  <c r="V126" i="1" s="1"/>
  <c r="X125" i="1"/>
  <c r="Y125" i="1" s="1"/>
  <c r="W125" i="1"/>
  <c r="V125" i="1" s="1"/>
  <c r="X124" i="1"/>
  <c r="Y124" i="1" s="1"/>
  <c r="W124" i="1"/>
  <c r="V124" i="1" s="1"/>
  <c r="X123" i="1"/>
  <c r="Y123" i="1" s="1"/>
  <c r="W123" i="1"/>
  <c r="V123" i="1" s="1"/>
  <c r="X122" i="1"/>
  <c r="Y122" i="1" s="1"/>
  <c r="W122" i="1"/>
  <c r="V122" i="1" s="1"/>
  <c r="X121" i="1"/>
  <c r="Y121" i="1" s="1"/>
  <c r="W121" i="1"/>
  <c r="V121" i="1" s="1"/>
  <c r="X120" i="1"/>
  <c r="Y120" i="1" s="1"/>
  <c r="W120" i="1"/>
  <c r="V120" i="1" s="1"/>
  <c r="X119" i="1"/>
  <c r="Y119" i="1" s="1"/>
  <c r="W119" i="1"/>
  <c r="V119" i="1" s="1"/>
  <c r="X118" i="1"/>
  <c r="Y118" i="1" s="1"/>
  <c r="W118" i="1"/>
  <c r="V118" i="1" s="1"/>
  <c r="X117" i="1"/>
  <c r="Y117" i="1" s="1"/>
  <c r="W117" i="1"/>
  <c r="V117" i="1" s="1"/>
  <c r="X116" i="1"/>
  <c r="Y116" i="1" s="1"/>
  <c r="W116" i="1"/>
  <c r="V116" i="1" s="1"/>
  <c r="X115" i="1"/>
  <c r="Y115" i="1" s="1"/>
  <c r="W115" i="1"/>
  <c r="V115" i="1" s="1"/>
  <c r="X114" i="1"/>
  <c r="Y114" i="1" s="1"/>
  <c r="W114" i="1"/>
  <c r="V114" i="1" s="1"/>
  <c r="X113" i="1"/>
  <c r="Y113" i="1" s="1"/>
  <c r="W113" i="1"/>
  <c r="V113" i="1" s="1"/>
  <c r="X112" i="1"/>
  <c r="Y112" i="1" s="1"/>
  <c r="W112" i="1"/>
  <c r="V112" i="1" s="1"/>
  <c r="X111" i="1"/>
  <c r="Y111" i="1" s="1"/>
  <c r="W111" i="1"/>
  <c r="V111" i="1" s="1"/>
  <c r="X110" i="1"/>
  <c r="Y110" i="1" s="1"/>
  <c r="W110" i="1"/>
  <c r="V110" i="1" s="1"/>
  <c r="X109" i="1"/>
  <c r="Y109" i="1" s="1"/>
  <c r="W109" i="1"/>
  <c r="V109" i="1" s="1"/>
  <c r="X108" i="1"/>
  <c r="Y108" i="1" s="1"/>
  <c r="W108" i="1"/>
  <c r="V108" i="1" s="1"/>
  <c r="X107" i="1"/>
  <c r="Y107" i="1" s="1"/>
  <c r="W107" i="1"/>
  <c r="V107" i="1" s="1"/>
  <c r="X106" i="1"/>
  <c r="Y106" i="1" s="1"/>
  <c r="W106" i="1"/>
  <c r="V106" i="1" s="1"/>
  <c r="X105" i="1"/>
  <c r="Y105" i="1" s="1"/>
  <c r="W105" i="1"/>
  <c r="V105" i="1" s="1"/>
  <c r="X104" i="1"/>
  <c r="Y104" i="1" s="1"/>
  <c r="W104" i="1"/>
  <c r="V104" i="1" s="1"/>
  <c r="X103" i="1"/>
  <c r="Y103" i="1" s="1"/>
  <c r="W103" i="1"/>
  <c r="V103" i="1" s="1"/>
  <c r="X102" i="1"/>
  <c r="Y102" i="1" s="1"/>
  <c r="W102" i="1"/>
  <c r="V102" i="1" s="1"/>
  <c r="X101" i="1"/>
  <c r="Y101" i="1" s="1"/>
  <c r="W101" i="1"/>
  <c r="V101" i="1" s="1"/>
  <c r="X100" i="1"/>
  <c r="Y100" i="1" s="1"/>
  <c r="W100" i="1"/>
  <c r="V100" i="1" s="1"/>
  <c r="X99" i="1"/>
  <c r="Y99" i="1" s="1"/>
  <c r="W99" i="1"/>
  <c r="V99" i="1" s="1"/>
  <c r="X98" i="1"/>
  <c r="Y98" i="1" s="1"/>
  <c r="W98" i="1"/>
  <c r="V98" i="1" s="1"/>
  <c r="X97" i="1"/>
  <c r="Y97" i="1" s="1"/>
  <c r="W97" i="1"/>
  <c r="V97" i="1" s="1"/>
  <c r="X96" i="1"/>
  <c r="Y96" i="1" s="1"/>
  <c r="W96" i="1"/>
  <c r="V96" i="1" s="1"/>
  <c r="X95" i="1"/>
  <c r="Y95" i="1" s="1"/>
  <c r="W95" i="1"/>
  <c r="V95" i="1" s="1"/>
  <c r="X94" i="1"/>
  <c r="Y94" i="1" s="1"/>
  <c r="W94" i="1"/>
  <c r="V94" i="1" s="1"/>
  <c r="X93" i="1"/>
  <c r="Y93" i="1" s="1"/>
  <c r="W93" i="1"/>
  <c r="V93" i="1" s="1"/>
  <c r="X92" i="1"/>
  <c r="Y92" i="1" s="1"/>
  <c r="W92" i="1"/>
  <c r="V92" i="1" s="1"/>
  <c r="X91" i="1"/>
  <c r="Y91" i="1" s="1"/>
  <c r="W91" i="1"/>
  <c r="V91" i="1" s="1"/>
  <c r="X90" i="1"/>
  <c r="Y90" i="1" s="1"/>
  <c r="W90" i="1"/>
  <c r="V90" i="1" s="1"/>
  <c r="X89" i="1"/>
  <c r="Y89" i="1" s="1"/>
  <c r="W89" i="1"/>
  <c r="V89" i="1" s="1"/>
  <c r="X88" i="1"/>
  <c r="Y88" i="1" s="1"/>
  <c r="W88" i="1"/>
  <c r="V88" i="1" s="1"/>
  <c r="X87" i="1"/>
  <c r="Y87" i="1" s="1"/>
  <c r="W87" i="1"/>
  <c r="V87" i="1" s="1"/>
  <c r="X86" i="1"/>
  <c r="Y86" i="1" s="1"/>
  <c r="W86" i="1"/>
  <c r="V86" i="1" s="1"/>
  <c r="X85" i="1"/>
  <c r="Y85" i="1" s="1"/>
  <c r="W85" i="1"/>
  <c r="V85" i="1" s="1"/>
  <c r="X84" i="1"/>
  <c r="Y84" i="1" s="1"/>
  <c r="W84" i="1"/>
  <c r="V84" i="1" s="1"/>
  <c r="X83" i="1"/>
  <c r="Y83" i="1" s="1"/>
  <c r="W83" i="1"/>
  <c r="V83" i="1" s="1"/>
  <c r="X82" i="1"/>
  <c r="Y82" i="1" s="1"/>
  <c r="W82" i="1"/>
  <c r="V82" i="1" s="1"/>
  <c r="X81" i="1"/>
  <c r="Y81" i="1" s="1"/>
  <c r="W81" i="1"/>
  <c r="V81" i="1" s="1"/>
  <c r="X80" i="1"/>
  <c r="Y80" i="1" s="1"/>
  <c r="W80" i="1"/>
  <c r="V80" i="1" s="1"/>
  <c r="X79" i="1"/>
  <c r="Y79" i="1" s="1"/>
  <c r="W79" i="1"/>
  <c r="V79" i="1" s="1"/>
  <c r="X78" i="1"/>
  <c r="Y78" i="1" s="1"/>
  <c r="W78" i="1"/>
  <c r="V78" i="1" s="1"/>
  <c r="X77" i="1"/>
  <c r="Y77" i="1" s="1"/>
  <c r="W77" i="1"/>
  <c r="V77" i="1" s="1"/>
  <c r="X76" i="1"/>
  <c r="Y76" i="1" s="1"/>
  <c r="W76" i="1"/>
  <c r="V76" i="1" s="1"/>
  <c r="X75" i="1"/>
  <c r="Y75" i="1" s="1"/>
  <c r="W75" i="1"/>
  <c r="V75" i="1" s="1"/>
  <c r="X74" i="1"/>
  <c r="Y74" i="1" s="1"/>
  <c r="W74" i="1"/>
  <c r="V74" i="1" s="1"/>
  <c r="X73" i="1"/>
  <c r="Y73" i="1" s="1"/>
  <c r="W73" i="1"/>
  <c r="V73" i="1" s="1"/>
  <c r="X72" i="1"/>
  <c r="Y72" i="1" s="1"/>
  <c r="W72" i="1"/>
  <c r="V72" i="1" s="1"/>
  <c r="X71" i="1"/>
  <c r="Y71" i="1" s="1"/>
  <c r="W71" i="1"/>
  <c r="V71" i="1" s="1"/>
  <c r="X70" i="1"/>
  <c r="Y70" i="1" s="1"/>
  <c r="W70" i="1"/>
  <c r="V70" i="1" s="1"/>
  <c r="X69" i="1"/>
  <c r="Y69" i="1" s="1"/>
  <c r="W69" i="1"/>
  <c r="V69" i="1" s="1"/>
  <c r="X68" i="1"/>
  <c r="Y68" i="1" s="1"/>
  <c r="W68" i="1"/>
  <c r="V68" i="1" s="1"/>
  <c r="X67" i="1"/>
  <c r="Y67" i="1" s="1"/>
  <c r="W67" i="1"/>
  <c r="V67" i="1" s="1"/>
  <c r="X66" i="1"/>
  <c r="Y66" i="1" s="1"/>
  <c r="W66" i="1"/>
  <c r="V66" i="1" s="1"/>
  <c r="X65" i="1"/>
  <c r="Y65" i="1" s="1"/>
  <c r="W65" i="1"/>
  <c r="V65" i="1" s="1"/>
  <c r="Y64" i="1"/>
  <c r="X64" i="1"/>
  <c r="W64" i="1"/>
  <c r="V64" i="1" s="1"/>
  <c r="X63" i="1"/>
  <c r="Y63" i="1" s="1"/>
  <c r="W63" i="1"/>
  <c r="V63" i="1" s="1"/>
  <c r="X62" i="1"/>
  <c r="Y62" i="1" s="1"/>
  <c r="W62" i="1"/>
  <c r="V62" i="1" s="1"/>
  <c r="X61" i="1"/>
  <c r="Y61" i="1" s="1"/>
  <c r="W61" i="1"/>
  <c r="V61" i="1" s="1"/>
  <c r="Y60" i="1"/>
  <c r="X60" i="1"/>
  <c r="W60" i="1"/>
  <c r="V60" i="1" s="1"/>
  <c r="X59" i="1"/>
  <c r="Y59" i="1" s="1"/>
  <c r="W59" i="1"/>
  <c r="V59" i="1" s="1"/>
  <c r="X58" i="1"/>
  <c r="Y58" i="1" s="1"/>
  <c r="W58" i="1"/>
  <c r="V58" i="1" s="1"/>
  <c r="X57" i="1"/>
  <c r="Y57" i="1" s="1"/>
  <c r="W57" i="1"/>
  <c r="V57" i="1" s="1"/>
  <c r="Y56" i="1"/>
  <c r="X56" i="1"/>
  <c r="W56" i="1"/>
  <c r="V56" i="1" s="1"/>
  <c r="X55" i="1"/>
  <c r="Y55" i="1" s="1"/>
  <c r="W55" i="1"/>
  <c r="V55" i="1" s="1"/>
  <c r="X54" i="1"/>
  <c r="Y54" i="1" s="1"/>
  <c r="W54" i="1"/>
  <c r="V54" i="1" s="1"/>
  <c r="Y53" i="1"/>
  <c r="X53" i="1"/>
  <c r="W53" i="1"/>
  <c r="V53" i="1"/>
  <c r="Y52" i="1"/>
  <c r="X52" i="1"/>
  <c r="W52" i="1"/>
  <c r="V52" i="1" s="1"/>
  <c r="Y51" i="1"/>
  <c r="X51" i="1"/>
  <c r="W51" i="1"/>
  <c r="V51" i="1"/>
  <c r="Y50" i="1"/>
  <c r="X50" i="1"/>
  <c r="W50" i="1"/>
  <c r="V50" i="1"/>
  <c r="X49" i="1"/>
  <c r="Y49" i="1" s="1"/>
  <c r="W49" i="1"/>
  <c r="V49" i="1"/>
  <c r="Y48" i="1"/>
  <c r="X48" i="1"/>
  <c r="W48" i="1"/>
  <c r="V48" i="1" s="1"/>
  <c r="X47" i="1"/>
  <c r="Y47" i="1" s="1"/>
  <c r="W47" i="1"/>
  <c r="V47" i="1"/>
  <c r="X46" i="1"/>
  <c r="Y46" i="1" s="1"/>
  <c r="W46" i="1"/>
  <c r="V46" i="1" s="1"/>
  <c r="X45" i="1"/>
  <c r="Y45" i="1" s="1"/>
  <c r="W45" i="1"/>
  <c r="V45" i="1"/>
  <c r="X44" i="1"/>
  <c r="Y44" i="1" s="1"/>
  <c r="W44" i="1"/>
  <c r="V44" i="1"/>
  <c r="X43" i="1"/>
  <c r="Y43" i="1" s="1"/>
  <c r="W43" i="1"/>
  <c r="V43" i="1" s="1"/>
  <c r="Y42" i="1"/>
  <c r="X42" i="1"/>
  <c r="W42" i="1"/>
  <c r="V42" i="1" s="1"/>
  <c r="X41" i="1"/>
  <c r="Y41" i="1" s="1"/>
  <c r="W41" i="1"/>
  <c r="V41" i="1" s="1"/>
  <c r="Y40" i="1"/>
  <c r="X40" i="1"/>
  <c r="W40" i="1"/>
  <c r="V40" i="1" s="1"/>
  <c r="X39" i="1"/>
  <c r="Y39" i="1" s="1"/>
  <c r="W39" i="1"/>
  <c r="V39" i="1" s="1"/>
  <c r="Y38" i="1"/>
  <c r="X38" i="1"/>
  <c r="W38" i="1"/>
  <c r="V38" i="1" s="1"/>
  <c r="X37" i="1"/>
  <c r="Y37" i="1" s="1"/>
  <c r="W37" i="1"/>
  <c r="V37" i="1" s="1"/>
  <c r="Z36" i="1"/>
  <c r="K52" i="1" s="1"/>
  <c r="X36" i="1"/>
  <c r="Y36" i="1" s="1"/>
  <c r="W36" i="1"/>
  <c r="V36" i="1"/>
  <c r="X35" i="1"/>
  <c r="Y35" i="1" s="1"/>
  <c r="W35" i="1"/>
  <c r="V35" i="1"/>
  <c r="X34" i="1"/>
  <c r="Y34" i="1" s="1"/>
  <c r="W34" i="1"/>
  <c r="V34" i="1"/>
  <c r="X33" i="1"/>
  <c r="Y33" i="1" s="1"/>
  <c r="W33" i="1"/>
  <c r="V33" i="1"/>
  <c r="X32" i="1"/>
  <c r="Y32" i="1" s="1"/>
  <c r="W32" i="1"/>
  <c r="V32" i="1"/>
  <c r="X31" i="1"/>
  <c r="Y31" i="1" s="1"/>
  <c r="W31" i="1"/>
  <c r="V31" i="1"/>
  <c r="AD30" i="1"/>
  <c r="AD27" i="1" s="1"/>
  <c r="AC30" i="1"/>
  <c r="AC27" i="1" s="1"/>
  <c r="AA30" i="1"/>
  <c r="Z30" i="1"/>
  <c r="X30" i="1"/>
  <c r="Y30" i="1" s="1"/>
  <c r="W30" i="1"/>
  <c r="V30" i="1"/>
  <c r="AD29" i="1"/>
  <c r="AD26" i="1" s="1"/>
  <c r="AC29" i="1"/>
  <c r="AC26" i="1" s="1"/>
  <c r="AA29" i="1"/>
  <c r="AA26" i="1" s="1"/>
  <c r="Z29" i="1"/>
  <c r="Z26" i="1" s="1"/>
  <c r="X29" i="1"/>
  <c r="Y29" i="1" s="1"/>
  <c r="W29" i="1"/>
  <c r="V29" i="1"/>
  <c r="AD28" i="1"/>
  <c r="AD25" i="1" s="1"/>
  <c r="AC28" i="1"/>
  <c r="AC25" i="1" s="1"/>
  <c r="AA28" i="1"/>
  <c r="AA25" i="1" s="1"/>
  <c r="Z28" i="1"/>
  <c r="Z25" i="1" s="1"/>
  <c r="X28" i="1"/>
  <c r="Y28" i="1" s="1"/>
  <c r="W28" i="1"/>
  <c r="V28" i="1"/>
  <c r="AA27" i="1"/>
  <c r="Z27" i="1"/>
  <c r="X27" i="1"/>
  <c r="Y27" i="1" s="1"/>
  <c r="W27" i="1"/>
  <c r="V27" i="1"/>
  <c r="X26" i="1"/>
  <c r="Y26" i="1" s="1"/>
  <c r="W26" i="1"/>
  <c r="V26" i="1"/>
  <c r="X25" i="1"/>
  <c r="Y25" i="1" s="1"/>
  <c r="W25" i="1"/>
  <c r="V25" i="1"/>
  <c r="X24" i="1"/>
  <c r="Y24" i="1" s="1"/>
  <c r="W24" i="1"/>
  <c r="V24" i="1" s="1"/>
  <c r="Y23" i="1"/>
  <c r="X23" i="1"/>
  <c r="W23" i="1"/>
  <c r="V23" i="1"/>
  <c r="X22" i="1"/>
  <c r="Y22" i="1" s="1"/>
  <c r="W22" i="1"/>
  <c r="V22" i="1" s="1"/>
  <c r="Y21" i="1"/>
  <c r="X21" i="1"/>
  <c r="W21" i="1"/>
  <c r="V21" i="1"/>
  <c r="Z20" i="1"/>
  <c r="X20" i="1"/>
  <c r="Y20" i="1" s="1"/>
  <c r="W20" i="1"/>
  <c r="V20" i="1"/>
  <c r="X19" i="1"/>
  <c r="Y19" i="1" s="1"/>
  <c r="W19" i="1"/>
  <c r="V19" i="1"/>
  <c r="Z18" i="1"/>
  <c r="Y18" i="1"/>
  <c r="X18" i="1"/>
  <c r="W18" i="1"/>
  <c r="V18" i="1" s="1"/>
  <c r="X17" i="1"/>
  <c r="Y17" i="1" s="1"/>
  <c r="W17" i="1"/>
  <c r="V17" i="1"/>
  <c r="Z16" i="1"/>
  <c r="K48" i="1" s="1"/>
  <c r="X16" i="1"/>
  <c r="Y16" i="1" s="1"/>
  <c r="W16" i="1"/>
  <c r="V16" i="1"/>
  <c r="X15" i="1"/>
  <c r="Y15" i="1" s="1"/>
  <c r="W15" i="1"/>
  <c r="V15" i="1"/>
  <c r="X14" i="1"/>
  <c r="Y14" i="1" s="1"/>
  <c r="W14" i="1"/>
  <c r="V14" i="1"/>
  <c r="X13" i="1"/>
  <c r="Y13" i="1" s="1"/>
  <c r="W13" i="1"/>
  <c r="V13" i="1"/>
  <c r="X12" i="1"/>
  <c r="Y12" i="1" s="1"/>
  <c r="W12" i="1"/>
  <c r="V12" i="1"/>
  <c r="X11" i="1"/>
  <c r="Y11" i="1" s="1"/>
  <c r="W11" i="1"/>
  <c r="V11" i="1"/>
  <c r="X10" i="1"/>
  <c r="Y10" i="1" s="1"/>
  <c r="W10" i="1"/>
  <c r="V10" i="1"/>
  <c r="X9" i="1"/>
  <c r="Y9" i="1" s="1"/>
  <c r="W9" i="1"/>
  <c r="V9" i="1"/>
  <c r="V7" i="1" s="1"/>
  <c r="K44" i="1" s="1"/>
  <c r="X8" i="1"/>
  <c r="Y8" i="1" s="1"/>
  <c r="W8" i="1"/>
  <c r="V8" i="1"/>
  <c r="Y7" i="1" l="1"/>
  <c r="K46" i="1" s="1"/>
  <c r="K54" i="1" s="1"/>
  <c r="AB24" i="1"/>
  <c r="K50" i="1" s="1"/>
  <c r="V6" i="2"/>
  <c r="Y17" i="2"/>
  <c r="Y23" i="2"/>
  <c r="V27" i="2"/>
  <c r="V128" i="2"/>
  <c r="V160" i="2"/>
  <c r="V192" i="2"/>
  <c r="V236" i="2"/>
  <c r="AA25" i="2"/>
  <c r="AA22" i="2" s="1"/>
  <c r="Y155" i="2"/>
  <c r="Z14" i="2"/>
  <c r="Z12" i="2"/>
  <c r="K44" i="2" s="1"/>
  <c r="V18" i="2"/>
  <c r="V31" i="2"/>
  <c r="V47" i="2"/>
  <c r="Y115" i="2"/>
  <c r="V132" i="2"/>
  <c r="Y147" i="2"/>
  <c r="V164" i="2"/>
  <c r="Y179" i="2"/>
  <c r="V196" i="2"/>
  <c r="V228" i="2"/>
  <c r="AC26" i="2"/>
  <c r="AC23" i="2" s="1"/>
  <c r="Z26" i="2"/>
  <c r="Z23" i="2" s="1"/>
  <c r="AC25" i="2"/>
  <c r="AC22" i="2" s="1"/>
  <c r="Z25" i="2"/>
  <c r="Z22" i="2" s="1"/>
  <c r="AC24" i="2"/>
  <c r="AC21" i="2" s="1"/>
  <c r="AD26" i="2"/>
  <c r="AD23" i="2" s="1"/>
  <c r="AA26" i="2"/>
  <c r="AA23" i="2" s="1"/>
  <c r="AD25" i="2"/>
  <c r="AD22" i="2" s="1"/>
  <c r="AA24" i="2"/>
  <c r="AA21" i="2" s="1"/>
  <c r="AB20" i="2" s="1"/>
  <c r="K46" i="2" s="1"/>
  <c r="V14" i="2"/>
  <c r="V112" i="2"/>
  <c r="M16" i="2"/>
  <c r="Y75" i="2"/>
  <c r="Y83" i="2"/>
  <c r="V88" i="2"/>
  <c r="Y91" i="2"/>
  <c r="V96" i="2"/>
  <c r="Y99" i="2"/>
  <c r="V104" i="2"/>
  <c r="Y107" i="2"/>
  <c r="V124" i="2"/>
  <c r="Y139" i="2"/>
  <c r="V156" i="2"/>
  <c r="Y171" i="2"/>
  <c r="V188" i="2"/>
  <c r="V220" i="2"/>
  <c r="V4" i="2"/>
  <c r="V7" i="2"/>
  <c r="V10" i="2"/>
  <c r="M14" i="2"/>
  <c r="V33" i="2"/>
  <c r="Y36" i="2"/>
  <c r="Y46" i="2"/>
  <c r="Y119" i="2"/>
  <c r="V136" i="2"/>
  <c r="Y151" i="2"/>
  <c r="V168" i="2"/>
  <c r="Y183" i="2"/>
  <c r="V200" i="2"/>
  <c r="V232" i="2"/>
  <c r="Y5" i="2"/>
  <c r="Y3" i="2" s="1"/>
  <c r="K42" i="2" s="1"/>
  <c r="Y10" i="2"/>
  <c r="V116" i="2"/>
  <c r="Y131" i="2"/>
  <c r="V148" i="2"/>
  <c r="Y163" i="2"/>
  <c r="V180" i="2"/>
  <c r="Y195" i="2"/>
  <c r="V212" i="2"/>
  <c r="V3" i="2" l="1"/>
  <c r="K40" i="2" s="1"/>
  <c r="K50" i="2" s="1"/>
</calcChain>
</file>

<file path=xl/sharedStrings.xml><?xml version="1.0" encoding="utf-8"?>
<sst xmlns="http://schemas.openxmlformats.org/spreadsheetml/2006/main" count="1012" uniqueCount="98">
  <si>
    <t>VENTES</t>
  </si>
  <si>
    <t>ANALYSE</t>
  </si>
  <si>
    <t>TVA :</t>
  </si>
  <si>
    <t>N°</t>
  </si>
  <si>
    <t>Article</t>
  </si>
  <si>
    <t>Web / boutique</t>
  </si>
  <si>
    <t>Prix unit. TTC</t>
  </si>
  <si>
    <t>Nb ventes</t>
  </si>
  <si>
    <t>Taille (S/M/L)</t>
  </si>
  <si>
    <t>CA HT</t>
  </si>
  <si>
    <t>1 - Calculer la taille de chaque article de ski (S M ou L).
2 - Calculer le CA hors taxes réalisé avec chaque article.</t>
  </si>
  <si>
    <t>Shogun Green/Whi 11-L</t>
  </si>
  <si>
    <t>Web</t>
  </si>
  <si>
    <t>6Th Sense Slicer 2011 - F-S</t>
  </si>
  <si>
    <t>S3 Open Freeride 11 - M-L</t>
  </si>
  <si>
    <t>Radical Rs Wc Slantnose-L</t>
  </si>
  <si>
    <t>Boutique</t>
  </si>
  <si>
    <t>Super Turbo 12 - Hf -M12-M</t>
  </si>
  <si>
    <t>3 - Quel est le CA HT total réalisé ?
Quel est le plus gros CA HT réalisé par un produit ? Le plus petit ?</t>
  </si>
  <si>
    <t>Race Dh Rd/Wh Cha 215-S</t>
  </si>
  <si>
    <t>S80 Freeride Legend-M</t>
  </si>
  <si>
    <t>Radical Wc Sl Ibox Sn 12-S</t>
  </si>
  <si>
    <t>CA HT total réalisé :</t>
  </si>
  <si>
    <t>Legend Pro Xxl 10 - Vx-S</t>
  </si>
  <si>
    <t>Race Dh Rd/Wh Cha 215-L</t>
  </si>
  <si>
    <t>Plus gros CA HT :</t>
  </si>
  <si>
    <t>Colby West 12 - H - Rx 33-M</t>
  </si>
  <si>
    <t>Plus petit CA HT :</t>
  </si>
  <si>
    <t>Colby West 12 - H - Rx 33-L</t>
  </si>
  <si>
    <t>Legend Sultan 2011 H/F-M</t>
  </si>
  <si>
    <t>4 - Dans les tableaux ci-dessous, calculer la somme de CA HT réalisé, par taille, sur le Web et en Boutique. Idem pour le nombre de produits en vente.</t>
  </si>
  <si>
    <t>Legend Sultan 2011 H/F-L</t>
  </si>
  <si>
    <t>X Wing Fury Jr L Bk/Rd-L</t>
  </si>
  <si>
    <t>S3 Open Freeride 11 - M-M</t>
  </si>
  <si>
    <t>Total CA hors taxe</t>
  </si>
  <si>
    <t>Nb articles</t>
  </si>
  <si>
    <t>Kiss Of Death 110 12-L</t>
  </si>
  <si>
    <t>Janac 10 - Homme - Rl 08-S</t>
  </si>
  <si>
    <t>S</t>
  </si>
  <si>
    <t>S80 Freeride Legend-S</t>
  </si>
  <si>
    <t>M</t>
  </si>
  <si>
    <t>L</t>
  </si>
  <si>
    <t>Sentinel S4 10 2012 - H-L</t>
  </si>
  <si>
    <t>5 - Quel est le prix unit. TTC de l'article suivant :</t>
  </si>
  <si>
    <t>6Th Sense Slicer 2011 - F-L</t>
  </si>
  <si>
    <t>Shogun Green/Whi 11-M</t>
  </si>
  <si>
    <t>Liste</t>
  </si>
  <si>
    <t>Prix unit. TTC :</t>
  </si>
  <si>
    <t>Sentinel S4 10 2012 - H-S</t>
  </si>
  <si>
    <t>Legend Pro Xxl 10 - Vx-M</t>
  </si>
  <si>
    <t>Legend Pro Xxl 10 - Vx-L</t>
  </si>
  <si>
    <t>Super Turbo 12 - Hf -M12-S</t>
  </si>
  <si>
    <t>6Th Sense Slicer 2011 - F-M</t>
  </si>
  <si>
    <t>Dumont Pro Legend2012-M</t>
  </si>
  <si>
    <t>Kiss Of Death 110 12-M</t>
  </si>
  <si>
    <t>Radical Wc Sl Ibox Sn 12-M</t>
  </si>
  <si>
    <t>Legend Big Dump 11 - F-L</t>
  </si>
  <si>
    <t>Super Turbo 12 - Hf -M12-L</t>
  </si>
  <si>
    <t>Janac 10 - Homme - Rl 08-L</t>
  </si>
  <si>
    <t>Promodel Ducroz 12 - F-L</t>
  </si>
  <si>
    <t>Radical Wc Sl Ibox Sn 12-L</t>
  </si>
  <si>
    <t>Bbr 8.9 Bl/Bw 12 - S122 T-M</t>
  </si>
  <si>
    <t>Bbr 8.9 Bl/Bw 12 - S122 T-S</t>
  </si>
  <si>
    <t>Bbr 8.9 Bl/Bw 12 - S122 T-L</t>
  </si>
  <si>
    <t>X Wing Fury Jr L Bk/Rd-M</t>
  </si>
  <si>
    <t>S80 Freeride Legend-L</t>
  </si>
  <si>
    <t>Kiss Of Death 110 12-S</t>
  </si>
  <si>
    <t>Radical Rs Wc Slantnose-S</t>
  </si>
  <si>
    <t>Nomad Crimson Ti 10 - H-M</t>
  </si>
  <si>
    <t>S3 Open Freeride 11 - M-S</t>
  </si>
  <si>
    <t>X Wing Fury Jr L Bk/Rd-S</t>
  </si>
  <si>
    <t>Shogun Green/Whi 11-S</t>
  </si>
  <si>
    <t>Promodel Ducroz 12 - F-S</t>
  </si>
  <si>
    <t>Nomad Crimson Ti 10 - H-S</t>
  </si>
  <si>
    <t>Legend Sultan 2011 H/F-S</t>
  </si>
  <si>
    <t>Dumont Pro Legend2012-L</t>
  </si>
  <si>
    <t>Janac 10 - Homme - Rl 08-M</t>
  </si>
  <si>
    <t>Colby West 12 - H - Rx 33-S</t>
  </si>
  <si>
    <t>Radical Rs Wc Slantnose-M</t>
  </si>
  <si>
    <t>Legend Big Dump 11 - F-M</t>
  </si>
  <si>
    <t>Sentinel S4 10 2012 - H-M</t>
  </si>
  <si>
    <t>Nomad Crimson Ti 10 - H-L</t>
  </si>
  <si>
    <t>Race Dh Rd/Wh Cha 215-M</t>
  </si>
  <si>
    <t>Legend Big Dump 11 - F-S</t>
  </si>
  <si>
    <t>Promodel Ducroz 12 - F-M</t>
  </si>
  <si>
    <t>Dumont Pro Legend2012-S</t>
  </si>
  <si>
    <t>RESULTA  TRIMESTRIEL</t>
  </si>
  <si>
    <t>MOIS</t>
  </si>
  <si>
    <t>ACHATS</t>
  </si>
  <si>
    <t>DERENSES</t>
  </si>
  <si>
    <t>BENEFICES</t>
  </si>
  <si>
    <t>JANVIER</t>
  </si>
  <si>
    <t>FÉVRIER</t>
  </si>
  <si>
    <t>MARS</t>
  </si>
  <si>
    <t>AVRIL</t>
  </si>
  <si>
    <t>MAI</t>
  </si>
  <si>
    <t>JUIN</t>
  </si>
  <si>
    <t>Total Général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</si>
</sst>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"/>
    <numFmt numFmtId="165" formatCode="#,##0.00\ &quot;€&quot;"/>
  </numFmts>
  <fonts count="13" x14ac:knownFonts="1">
    <font>
      <sz val="11"/>
      <color theme="1"/>
      <name val="Arial"/>
    </font>
    <font>
      <sz val="11"/>
      <color theme="1"/>
      <name val="Calibri"/>
    </font>
    <font>
      <b/>
      <sz val="24"/>
      <color theme="0"/>
      <name val="Calibri"/>
    </font>
    <font>
      <b/>
      <sz val="11"/>
      <color theme="0"/>
      <name val="Calibri"/>
    </font>
    <font>
      <sz val="11"/>
      <name val="Arial"/>
    </font>
    <font>
      <sz val="48"/>
      <color rgb="FFEF863F"/>
      <name val="Calibri"/>
    </font>
    <font>
      <b/>
      <sz val="11"/>
      <color rgb="FFEF863F"/>
      <name val="Calibri"/>
    </font>
    <font>
      <b/>
      <sz val="11"/>
      <color rgb="FFFF0000"/>
      <name val="Calibri"/>
    </font>
    <font>
      <sz val="11"/>
      <color theme="0"/>
      <name val="Calibri"/>
    </font>
    <font>
      <sz val="11"/>
      <color theme="1"/>
      <name val="Calibri"/>
    </font>
    <font>
      <b/>
      <sz val="11"/>
      <color theme="1"/>
      <name val="Calibri"/>
    </font>
    <font>
      <b/>
      <i/>
      <sz val="8"/>
      <color theme="1"/>
      <name val="Calibri"/>
    </font>
    <font>
      <sz val="24"/>
      <color theme="0"/>
      <name val="Calibri"/>
    </font>
  </fonts>
  <fills count="12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243917"/>
        <bgColor rgb="FF243917"/>
      </patternFill>
    </fill>
    <fill>
      <patternFill patternType="solid">
        <fgColor rgb="FF833C0B"/>
        <bgColor rgb="FF833C0B"/>
      </patternFill>
    </fill>
    <fill>
      <patternFill patternType="solid">
        <fgColor rgb="FF385623"/>
        <bgColor rgb="FF385623"/>
      </patternFill>
    </fill>
    <fill>
      <patternFill patternType="solid">
        <fgColor rgb="FFC55A11"/>
        <bgColor rgb="FFC55A11"/>
      </patternFill>
    </fill>
    <fill>
      <patternFill patternType="solid">
        <fgColor rgb="FFE2EFD9"/>
        <bgColor rgb="FFE2EFD9"/>
      </patternFill>
    </fill>
    <fill>
      <patternFill patternType="solid">
        <fgColor rgb="FF94B967"/>
        <bgColor rgb="FF94B967"/>
      </patternFill>
    </fill>
    <fill>
      <patternFill patternType="solid">
        <fgColor rgb="FFD5E8CA"/>
        <bgColor rgb="FFD5E8CA"/>
      </patternFill>
    </fill>
    <fill>
      <patternFill patternType="solid">
        <fgColor rgb="FF81AB4F"/>
        <bgColor rgb="FF81AB4F"/>
      </patternFill>
    </fill>
    <fill>
      <patternFill patternType="solid">
        <fgColor rgb="FFF4B083"/>
        <bgColor rgb="FFF4B083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0"/>
      </left>
      <right/>
      <top/>
      <bottom/>
      <diagonal/>
    </border>
  </borders>
  <cellStyleXfs count="1">
    <xf numFmtId="0" fontId="0" fillId="0" borderId="0"/>
  </cellStyleXfs>
  <cellXfs count="66">
    <xf numFmtId="0" fontId="0" fillId="0" borderId="0" xfId="0" applyFont="1" applyAlignment="1"/>
    <xf numFmtId="0" fontId="1" fillId="2" borderId="1" xfId="0" applyFont="1" applyFill="1" applyBorder="1"/>
    <xf numFmtId="0" fontId="3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right" vertical="center" wrapText="1"/>
    </xf>
    <xf numFmtId="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8" fillId="5" borderId="5" xfId="0" applyFont="1" applyFill="1" applyBorder="1"/>
    <xf numFmtId="0" fontId="8" fillId="5" borderId="5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9" fillId="0" borderId="0" xfId="0" applyFont="1"/>
    <xf numFmtId="0" fontId="1" fillId="7" borderId="5" xfId="0" applyFont="1" applyFill="1" applyBorder="1" applyAlignment="1">
      <alignment horizontal="left"/>
    </xf>
    <xf numFmtId="0" fontId="1" fillId="7" borderId="5" xfId="0" applyFont="1" applyFill="1" applyBorder="1"/>
    <xf numFmtId="0" fontId="1" fillId="7" borderId="5" xfId="0" applyFont="1" applyFill="1" applyBorder="1" applyAlignment="1">
      <alignment horizontal="center"/>
    </xf>
    <xf numFmtId="164" fontId="1" fillId="7" borderId="5" xfId="0" applyNumberFormat="1" applyFont="1" applyFill="1" applyBorder="1" applyAlignment="1">
      <alignment horizontal="center"/>
    </xf>
    <xf numFmtId="0" fontId="1" fillId="7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165" fontId="1" fillId="0" borderId="11" xfId="0" applyNumberFormat="1" applyFont="1" applyBorder="1" applyAlignment="1">
      <alignment horizontal="center"/>
    </xf>
    <xf numFmtId="0" fontId="1" fillId="8" borderId="1" xfId="0" applyFont="1" applyFill="1" applyBorder="1"/>
    <xf numFmtId="0" fontId="1" fillId="9" borderId="5" xfId="0" applyFont="1" applyFill="1" applyBorder="1" applyAlignment="1">
      <alignment horizontal="left"/>
    </xf>
    <xf numFmtId="0" fontId="1" fillId="9" borderId="5" xfId="0" applyFont="1" applyFill="1" applyBorder="1"/>
    <xf numFmtId="0" fontId="1" fillId="9" borderId="5" xfId="0" applyFont="1" applyFill="1" applyBorder="1" applyAlignment="1">
      <alignment horizontal="center"/>
    </xf>
    <xf numFmtId="164" fontId="1" fillId="9" borderId="5" xfId="0" applyNumberFormat="1" applyFont="1" applyFill="1" applyBorder="1" applyAlignment="1">
      <alignment horizontal="center"/>
    </xf>
    <xf numFmtId="0" fontId="1" fillId="9" borderId="10" xfId="0" applyFont="1" applyFill="1" applyBorder="1" applyAlignment="1">
      <alignment horizontal="center"/>
    </xf>
    <xf numFmtId="0" fontId="5" fillId="8" borderId="1" xfId="0" applyFont="1" applyFill="1" applyBorder="1" applyAlignment="1">
      <alignment vertical="center" wrapText="1"/>
    </xf>
    <xf numFmtId="0" fontId="1" fillId="10" borderId="1" xfId="0" applyFont="1" applyFill="1" applyBorder="1"/>
    <xf numFmtId="0" fontId="5" fillId="10" borderId="1" xfId="0" applyFont="1" applyFill="1" applyBorder="1" applyAlignment="1">
      <alignment vertical="center" wrapText="1"/>
    </xf>
    <xf numFmtId="0" fontId="3" fillId="10" borderId="1" xfId="0" applyFont="1" applyFill="1" applyBorder="1" applyAlignment="1">
      <alignment vertical="center" wrapText="1"/>
    </xf>
    <xf numFmtId="165" fontId="1" fillId="0" borderId="0" xfId="0" applyNumberFormat="1" applyFont="1"/>
    <xf numFmtId="0" fontId="3" fillId="2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/>
    </xf>
    <xf numFmtId="164" fontId="1" fillId="2" borderId="11" xfId="0" applyNumberFormat="1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1" fillId="2" borderId="1" xfId="0" applyFont="1" applyFill="1" applyBorder="1"/>
    <xf numFmtId="164" fontId="9" fillId="0" borderId="0" xfId="0" applyNumberFormat="1" applyFont="1"/>
    <xf numFmtId="0" fontId="1" fillId="0" borderId="0" xfId="0" applyFont="1"/>
    <xf numFmtId="0" fontId="3" fillId="3" borderId="21" xfId="0" applyFont="1" applyFill="1" applyBorder="1"/>
    <xf numFmtId="0" fontId="3" fillId="3" borderId="1" xfId="0" applyFont="1" applyFill="1" applyBorder="1"/>
    <xf numFmtId="2" fontId="1" fillId="0" borderId="11" xfId="0" applyNumberFormat="1" applyFont="1" applyBorder="1" applyAlignment="1">
      <alignment horizontal="center"/>
    </xf>
    <xf numFmtId="2" fontId="9" fillId="0" borderId="0" xfId="0" applyNumberFormat="1" applyFont="1"/>
    <xf numFmtId="0" fontId="9" fillId="0" borderId="0" xfId="0" applyFont="1" applyAlignment="1"/>
    <xf numFmtId="1" fontId="8" fillId="0" borderId="0" xfId="0" applyNumberFormat="1" applyFont="1"/>
    <xf numFmtId="0" fontId="2" fillId="0" borderId="0" xfId="0" applyFont="1" applyAlignment="1">
      <alignment horizontal="center" vertical="center"/>
    </xf>
    <xf numFmtId="0" fontId="0" fillId="0" borderId="0" xfId="0" applyFont="1" applyAlignment="1"/>
    <xf numFmtId="0" fontId="3" fillId="3" borderId="2" xfId="0" applyFont="1" applyFill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3" fillId="6" borderId="7" xfId="0" quotePrefix="1" applyFont="1" applyFill="1" applyBorder="1" applyAlignment="1">
      <alignment horizontal="center" vertical="center" wrapText="1"/>
    </xf>
    <xf numFmtId="0" fontId="4" fillId="0" borderId="8" xfId="0" applyFont="1" applyBorder="1"/>
    <xf numFmtId="0" fontId="4" fillId="0" borderId="9" xfId="0" applyFont="1" applyBorder="1"/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0" fontId="4" fillId="0" borderId="16" xfId="0" applyFont="1" applyBorder="1"/>
    <xf numFmtId="0" fontId="10" fillId="2" borderId="17" xfId="0" applyFont="1" applyFill="1" applyBorder="1" applyAlignment="1">
      <alignment horizontal="center"/>
    </xf>
    <xf numFmtId="0" fontId="3" fillId="4" borderId="17" xfId="0" applyFont="1" applyFill="1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1" fillId="11" borderId="17" xfId="0" applyFont="1" applyFill="1" applyBorder="1" applyAlignment="1">
      <alignment horizontal="center"/>
    </xf>
    <xf numFmtId="164" fontId="10" fillId="2" borderId="18" xfId="0" applyNumberFormat="1" applyFont="1" applyFill="1" applyBorder="1" applyAlignment="1">
      <alignment horizontal="center"/>
    </xf>
    <xf numFmtId="0" fontId="4" fillId="0" borderId="19" xfId="0" applyFont="1" applyBorder="1"/>
    <xf numFmtId="0" fontId="4" fillId="0" borderId="20" xfId="0" applyFont="1" applyBorder="1"/>
    <xf numFmtId="165" fontId="1" fillId="2" borderId="18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8.png"/><Relationship Id="rId2" Type="http://schemas.openxmlformats.org/officeDocument/2006/relationships/image" Target="../media/image17.png"/><Relationship Id="rId1" Type="http://schemas.openxmlformats.org/officeDocument/2006/relationships/image" Target="../media/image16.png"/><Relationship Id="rId6" Type="http://schemas.openxmlformats.org/officeDocument/2006/relationships/image" Target="../media/image21.png"/><Relationship Id="rId5" Type="http://schemas.openxmlformats.org/officeDocument/2006/relationships/image" Target="../media/image20.png"/><Relationship Id="rId4" Type="http://schemas.openxmlformats.org/officeDocument/2006/relationships/image" Target="../media/image19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142875</xdr:colOff>
      <xdr:row>1</xdr:row>
      <xdr:rowOff>19050</xdr:rowOff>
    </xdr:from>
    <xdr:ext cx="781050" cy="4000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15</xdr:col>
      <xdr:colOff>381000</xdr:colOff>
      <xdr:row>2</xdr:row>
      <xdr:rowOff>171450</xdr:rowOff>
    </xdr:from>
    <xdr:ext cx="771525" cy="409575"/>
    <xdr:pic>
      <xdr:nvPicPr>
        <xdr:cNvPr id="3" name="image5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171450</xdr:colOff>
      <xdr:row>0</xdr:row>
      <xdr:rowOff>76200</xdr:rowOff>
    </xdr:from>
    <xdr:ext cx="790575" cy="409575"/>
    <xdr:pic>
      <xdr:nvPicPr>
        <xdr:cNvPr id="4" name="image10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14</xdr:col>
      <xdr:colOff>38100</xdr:colOff>
      <xdr:row>0</xdr:row>
      <xdr:rowOff>76200</xdr:rowOff>
    </xdr:from>
    <xdr:ext cx="781050" cy="409575"/>
    <xdr:pic>
      <xdr:nvPicPr>
        <xdr:cNvPr id="5" name="image17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14</xdr:col>
      <xdr:colOff>247650</xdr:colOff>
      <xdr:row>0</xdr:row>
      <xdr:rowOff>95250</xdr:rowOff>
    </xdr:from>
    <xdr:ext cx="857250" cy="400050"/>
    <xdr:pic>
      <xdr:nvPicPr>
        <xdr:cNvPr id="6" name="image4.pn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14</xdr:col>
      <xdr:colOff>514350</xdr:colOff>
      <xdr:row>0</xdr:row>
      <xdr:rowOff>142875</xdr:rowOff>
    </xdr:from>
    <xdr:ext cx="781050" cy="409575"/>
    <xdr:pic>
      <xdr:nvPicPr>
        <xdr:cNvPr id="7" name="image17.pn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14</xdr:col>
      <xdr:colOff>238125</xdr:colOff>
      <xdr:row>0</xdr:row>
      <xdr:rowOff>133350</xdr:rowOff>
    </xdr:from>
    <xdr:ext cx="781050" cy="400050"/>
    <xdr:pic>
      <xdr:nvPicPr>
        <xdr:cNvPr id="8" name="image1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14</xdr:col>
      <xdr:colOff>533400</xdr:colOff>
      <xdr:row>0</xdr:row>
      <xdr:rowOff>104775</xdr:rowOff>
    </xdr:from>
    <xdr:ext cx="781050" cy="409575"/>
    <xdr:pic>
      <xdr:nvPicPr>
        <xdr:cNvPr id="9" name="image2.pn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15</xdr:col>
      <xdr:colOff>38100</xdr:colOff>
      <xdr:row>0</xdr:row>
      <xdr:rowOff>133350</xdr:rowOff>
    </xdr:from>
    <xdr:ext cx="781050" cy="409575"/>
    <xdr:pic>
      <xdr:nvPicPr>
        <xdr:cNvPr id="10" name="image2.png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15</xdr:col>
      <xdr:colOff>314325</xdr:colOff>
      <xdr:row>1</xdr:row>
      <xdr:rowOff>19050</xdr:rowOff>
    </xdr:from>
    <xdr:ext cx="771525" cy="400050"/>
    <xdr:pic>
      <xdr:nvPicPr>
        <xdr:cNvPr id="11" name="image14.png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495300</xdr:colOff>
      <xdr:row>1</xdr:row>
      <xdr:rowOff>47625</xdr:rowOff>
    </xdr:from>
    <xdr:ext cx="3476625" cy="409575"/>
    <xdr:pic>
      <xdr:nvPicPr>
        <xdr:cNvPr id="12" name="image3.png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 preferRelativeResize="0"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2915900" cy="962025"/>
    <xdr:pic>
      <xdr:nvPicPr>
        <xdr:cNvPr id="13" name="image12.png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 preferRelativeResize="0"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57150</xdr:rowOff>
    </xdr:from>
    <xdr:ext cx="1419225" cy="1952625"/>
    <xdr:pic>
      <xdr:nvPicPr>
        <xdr:cNvPr id="14" name="image7.png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 preferRelativeResize="0"/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13</xdr:col>
      <xdr:colOff>95250</xdr:colOff>
      <xdr:row>1</xdr:row>
      <xdr:rowOff>-104775</xdr:rowOff>
    </xdr:from>
    <xdr:ext cx="866775" cy="647700"/>
    <xdr:pic>
      <xdr:nvPicPr>
        <xdr:cNvPr id="15" name="image13.png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 preferRelativeResize="0"/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15</xdr:col>
      <xdr:colOff>352425</xdr:colOff>
      <xdr:row>2</xdr:row>
      <xdr:rowOff>104775</xdr:rowOff>
    </xdr:from>
    <xdr:ext cx="828675" cy="514350"/>
    <xdr:pic>
      <xdr:nvPicPr>
        <xdr:cNvPr id="16" name="image6.png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 preferRelativeResize="0"/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171450</xdr:colOff>
      <xdr:row>0</xdr:row>
      <xdr:rowOff>76200</xdr:rowOff>
    </xdr:from>
    <xdr:ext cx="781050" cy="400050"/>
    <xdr:pic>
      <xdr:nvPicPr>
        <xdr:cNvPr id="17" name="image15.png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14</xdr:col>
      <xdr:colOff>38100</xdr:colOff>
      <xdr:row>0</xdr:row>
      <xdr:rowOff>76200</xdr:rowOff>
    </xdr:from>
    <xdr:ext cx="771525" cy="400050"/>
    <xdr:pic>
      <xdr:nvPicPr>
        <xdr:cNvPr id="18" name="image16.png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14</xdr:col>
      <xdr:colOff>209550</xdr:colOff>
      <xdr:row>0</xdr:row>
      <xdr:rowOff>0</xdr:rowOff>
    </xdr:from>
    <xdr:ext cx="923925" cy="571500"/>
    <xdr:pic>
      <xdr:nvPicPr>
        <xdr:cNvPr id="19" name="image11.png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 preferRelativeResize="0"/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14</xdr:col>
      <xdr:colOff>466725</xdr:colOff>
      <xdr:row>0</xdr:row>
      <xdr:rowOff>28575</xdr:rowOff>
    </xdr:from>
    <xdr:ext cx="857250" cy="619125"/>
    <xdr:pic>
      <xdr:nvPicPr>
        <xdr:cNvPr id="20" name="image18.png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 preferRelativeResize="0"/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14</xdr:col>
      <xdr:colOff>228600</xdr:colOff>
      <xdr:row>0</xdr:row>
      <xdr:rowOff>123825</xdr:rowOff>
    </xdr:from>
    <xdr:ext cx="771525" cy="400050"/>
    <xdr:pic>
      <xdr:nvPicPr>
        <xdr:cNvPr id="21" name="image8.png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14</xdr:col>
      <xdr:colOff>533400</xdr:colOff>
      <xdr:row>0</xdr:row>
      <xdr:rowOff>104775</xdr:rowOff>
    </xdr:from>
    <xdr:ext cx="771525" cy="400050"/>
    <xdr:pic>
      <xdr:nvPicPr>
        <xdr:cNvPr id="22" name="image8.png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15</xdr:col>
      <xdr:colOff>38100</xdr:colOff>
      <xdr:row>0</xdr:row>
      <xdr:rowOff>133350</xdr:rowOff>
    </xdr:from>
    <xdr:ext cx="771525" cy="400050"/>
    <xdr:pic>
      <xdr:nvPicPr>
        <xdr:cNvPr id="23" name="image8.png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15</xdr:col>
      <xdr:colOff>266700</xdr:colOff>
      <xdr:row>1</xdr:row>
      <xdr:rowOff>-85725</xdr:rowOff>
    </xdr:from>
    <xdr:ext cx="857250" cy="609600"/>
    <xdr:pic>
      <xdr:nvPicPr>
        <xdr:cNvPr id="24" name="image9.png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 preferRelativeResize="0"/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495300</xdr:colOff>
      <xdr:row>1</xdr:row>
      <xdr:rowOff>38100</xdr:rowOff>
    </xdr:from>
    <xdr:ext cx="3476625" cy="400050"/>
    <xdr:pic>
      <xdr:nvPicPr>
        <xdr:cNvPr id="25" name="image19.png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 preferRelativeResize="0"/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142875</xdr:colOff>
      <xdr:row>0</xdr:row>
      <xdr:rowOff>0</xdr:rowOff>
    </xdr:from>
    <xdr:ext cx="771525" cy="200025"/>
    <xdr:pic>
      <xdr:nvPicPr>
        <xdr:cNvPr id="2" name="image26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14</xdr:col>
      <xdr:colOff>238125</xdr:colOff>
      <xdr:row>0</xdr:row>
      <xdr:rowOff>0</xdr:rowOff>
    </xdr:from>
    <xdr:ext cx="771525" cy="200025"/>
    <xdr:pic>
      <xdr:nvPicPr>
        <xdr:cNvPr id="3" name="image26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14</xdr:col>
      <xdr:colOff>533400</xdr:colOff>
      <xdr:row>0</xdr:row>
      <xdr:rowOff>0</xdr:rowOff>
    </xdr:from>
    <xdr:ext cx="771525" cy="200025"/>
    <xdr:pic>
      <xdr:nvPicPr>
        <xdr:cNvPr id="4" name="image26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15</xdr:col>
      <xdr:colOff>314325</xdr:colOff>
      <xdr:row>0</xdr:row>
      <xdr:rowOff>0</xdr:rowOff>
    </xdr:from>
    <xdr:ext cx="771525" cy="200025"/>
    <xdr:pic>
      <xdr:nvPicPr>
        <xdr:cNvPr id="5" name="image21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495300</xdr:colOff>
      <xdr:row>0</xdr:row>
      <xdr:rowOff>0</xdr:rowOff>
    </xdr:from>
    <xdr:ext cx="771525" cy="200025"/>
    <xdr:pic>
      <xdr:nvPicPr>
        <xdr:cNvPr id="6" name="image22.pn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13</xdr:col>
      <xdr:colOff>133350</xdr:colOff>
      <xdr:row>0</xdr:row>
      <xdr:rowOff>-123825</xdr:rowOff>
    </xdr:from>
    <xdr:ext cx="790575" cy="457200"/>
    <xdr:pic>
      <xdr:nvPicPr>
        <xdr:cNvPr id="7" name="image24.pn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14</xdr:col>
      <xdr:colOff>228600</xdr:colOff>
      <xdr:row>0</xdr:row>
      <xdr:rowOff>0</xdr:rowOff>
    </xdr:from>
    <xdr:ext cx="771525" cy="200025"/>
    <xdr:pic>
      <xdr:nvPicPr>
        <xdr:cNvPr id="8" name="image26.png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14</xdr:col>
      <xdr:colOff>533400</xdr:colOff>
      <xdr:row>0</xdr:row>
      <xdr:rowOff>0</xdr:rowOff>
    </xdr:from>
    <xdr:ext cx="771525" cy="200025"/>
    <xdr:pic>
      <xdr:nvPicPr>
        <xdr:cNvPr id="9" name="image26.png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15</xdr:col>
      <xdr:colOff>295275</xdr:colOff>
      <xdr:row>0</xdr:row>
      <xdr:rowOff>-104775</xdr:rowOff>
    </xdr:from>
    <xdr:ext cx="800100" cy="409575"/>
    <xdr:pic>
      <xdr:nvPicPr>
        <xdr:cNvPr id="10" name="image25.png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495300</xdr:colOff>
      <xdr:row>0</xdr:row>
      <xdr:rowOff>0</xdr:rowOff>
    </xdr:from>
    <xdr:ext cx="771525" cy="200025"/>
    <xdr:pic>
      <xdr:nvPicPr>
        <xdr:cNvPr id="11" name="image22.png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0</xdr:row>
      <xdr:rowOff>0</xdr:rowOff>
    </xdr:from>
    <xdr:ext cx="180975" cy="180975"/>
    <xdr:pic>
      <xdr:nvPicPr>
        <xdr:cNvPr id="12" name="image20.png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14</xdr:col>
      <xdr:colOff>0</xdr:colOff>
      <xdr:row>0</xdr:row>
      <xdr:rowOff>0</xdr:rowOff>
    </xdr:from>
    <xdr:ext cx="190500" cy="190500"/>
    <xdr:pic>
      <xdr:nvPicPr>
        <xdr:cNvPr id="13" name="image23.png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15</xdr:col>
      <xdr:colOff>0</xdr:colOff>
      <xdr:row>0</xdr:row>
      <xdr:rowOff>0</xdr:rowOff>
    </xdr:from>
    <xdr:ext cx="733425" cy="190500"/>
    <xdr:pic>
      <xdr:nvPicPr>
        <xdr:cNvPr id="14" name="image26.png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000"/>
  <sheetViews>
    <sheetView showGridLines="0" tabSelected="1" workbookViewId="0">
      <selection activeCell="C23" sqref="C23"/>
    </sheetView>
  </sheetViews>
  <sheetFormatPr baseColWidth="10" defaultColWidth="12.625" defaultRowHeight="15" customHeight="1" x14ac:dyDescent="0.2"/>
  <cols>
    <col min="1" max="1" width="19" customWidth="1"/>
    <col min="2" max="2" width="5" customWidth="1"/>
    <col min="3" max="3" width="23.375" customWidth="1"/>
    <col min="4" max="4" width="14.25" customWidth="1"/>
    <col min="5" max="5" width="11.125" customWidth="1"/>
    <col min="6" max="6" width="10.125" customWidth="1"/>
    <col min="7" max="7" width="12.375" customWidth="1"/>
    <col min="8" max="8" width="10.125" customWidth="1"/>
    <col min="9" max="9" width="2.375" customWidth="1"/>
    <col min="10" max="10" width="2.125" customWidth="1"/>
    <col min="11" max="12" width="10.125" customWidth="1"/>
    <col min="13" max="13" width="2.375" customWidth="1"/>
    <col min="14" max="14" width="2.75" customWidth="1"/>
    <col min="15" max="16" width="10.125" customWidth="1"/>
    <col min="17" max="17" width="2.5" customWidth="1"/>
    <col min="18" max="18" width="2.625" customWidth="1"/>
    <col min="19" max="19" width="6.25" customWidth="1"/>
    <col min="20" max="20" width="2.625" customWidth="1"/>
    <col min="21" max="25" width="10.125" hidden="1" customWidth="1"/>
    <col min="26" max="26" width="11.125" hidden="1" customWidth="1"/>
    <col min="27" max="30" width="10.125" hidden="1" customWidth="1"/>
  </cols>
  <sheetData>
    <row r="1" spans="1:2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W1" s="44"/>
      <c r="X1" s="44"/>
      <c r="Y1" s="44"/>
      <c r="Z1" s="44"/>
      <c r="AA1" s="44"/>
    </row>
    <row r="2" spans="1:27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W2" s="45"/>
      <c r="X2" s="45"/>
      <c r="Y2" s="45"/>
      <c r="Z2" s="45"/>
      <c r="AA2" s="45"/>
    </row>
    <row r="3" spans="1:27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7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7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7" ht="14.25" customHeight="1" x14ac:dyDescent="0.25">
      <c r="A6" s="1"/>
      <c r="B6" s="46" t="s">
        <v>0</v>
      </c>
      <c r="C6" s="47"/>
      <c r="D6" s="47"/>
      <c r="E6" s="47"/>
      <c r="F6" s="47"/>
      <c r="G6" s="47"/>
      <c r="H6" s="48"/>
      <c r="I6" s="1"/>
      <c r="K6" s="2" t="s">
        <v>1</v>
      </c>
      <c r="L6" s="3"/>
      <c r="M6" s="3"/>
      <c r="N6" s="3"/>
      <c r="O6" s="4" t="s">
        <v>2</v>
      </c>
      <c r="P6" s="5">
        <v>0.2</v>
      </c>
      <c r="Q6" s="3"/>
      <c r="R6" s="6"/>
      <c r="S6" s="7"/>
      <c r="T6" s="3"/>
    </row>
    <row r="7" spans="1:27" ht="14.25" customHeight="1" x14ac:dyDescent="0.25">
      <c r="A7" s="1"/>
      <c r="B7" s="8" t="s">
        <v>3</v>
      </c>
      <c r="C7" s="8" t="s">
        <v>4</v>
      </c>
      <c r="D7" s="9" t="s">
        <v>5</v>
      </c>
      <c r="E7" s="9" t="s">
        <v>6</v>
      </c>
      <c r="F7" s="9" t="s">
        <v>7</v>
      </c>
      <c r="G7" s="10" t="s">
        <v>8</v>
      </c>
      <c r="H7" s="11" t="s">
        <v>9</v>
      </c>
      <c r="I7" s="1"/>
      <c r="J7" s="49" t="s">
        <v>10</v>
      </c>
      <c r="K7" s="50"/>
      <c r="L7" s="50"/>
      <c r="M7" s="50"/>
      <c r="N7" s="50"/>
      <c r="O7" s="50"/>
      <c r="P7" s="50"/>
      <c r="Q7" s="50"/>
      <c r="R7" s="50"/>
      <c r="S7" s="51"/>
      <c r="T7" s="3"/>
      <c r="V7" s="12">
        <f>SUM(V8:V241)</f>
        <v>0</v>
      </c>
      <c r="Y7" s="12">
        <f>SUM(Y8:Y241)</f>
        <v>0</v>
      </c>
    </row>
    <row r="8" spans="1:27" ht="14.25" customHeight="1" x14ac:dyDescent="0.25">
      <c r="A8" s="1"/>
      <c r="B8" s="13">
        <v>446</v>
      </c>
      <c r="C8" s="14" t="s">
        <v>11</v>
      </c>
      <c r="D8" s="15" t="s">
        <v>12</v>
      </c>
      <c r="E8" s="16">
        <v>410</v>
      </c>
      <c r="F8" s="17">
        <v>36</v>
      </c>
      <c r="G8" s="18"/>
      <c r="H8" s="19"/>
      <c r="I8" s="1"/>
      <c r="J8" s="52"/>
      <c r="K8" s="45"/>
      <c r="L8" s="45"/>
      <c r="M8" s="45"/>
      <c r="N8" s="45"/>
      <c r="O8" s="45"/>
      <c r="P8" s="45"/>
      <c r="Q8" s="45"/>
      <c r="R8" s="45"/>
      <c r="S8" s="53"/>
      <c r="T8" s="3"/>
      <c r="V8" s="12">
        <f t="shared" ref="V8:V241" si="0">IF(G8=W8,1,0)</f>
        <v>0</v>
      </c>
      <c r="W8" s="12" t="str">
        <f t="shared" ref="W8:W241" si="1">RIGHT(C8,1)</f>
        <v>L</v>
      </c>
      <c r="X8" s="12">
        <f t="shared" ref="X8:X241" si="2">F8*E8/(1+P$6)</f>
        <v>12300</v>
      </c>
      <c r="Y8" s="12">
        <f t="shared" ref="Y8:Y241" si="3">IF(H8=X8,1,0)</f>
        <v>0</v>
      </c>
    </row>
    <row r="9" spans="1:27" ht="14.25" customHeight="1" x14ac:dyDescent="0.25">
      <c r="A9" s="20"/>
      <c r="B9" s="21">
        <v>447</v>
      </c>
      <c r="C9" s="22" t="s">
        <v>13</v>
      </c>
      <c r="D9" s="23" t="s">
        <v>12</v>
      </c>
      <c r="E9" s="24">
        <v>330</v>
      </c>
      <c r="F9" s="25">
        <v>78</v>
      </c>
      <c r="G9" s="18"/>
      <c r="H9" s="19"/>
      <c r="I9" s="20"/>
      <c r="J9" s="52"/>
      <c r="K9" s="45"/>
      <c r="L9" s="45"/>
      <c r="M9" s="45"/>
      <c r="N9" s="45"/>
      <c r="O9" s="45"/>
      <c r="P9" s="45"/>
      <c r="Q9" s="45"/>
      <c r="R9" s="45"/>
      <c r="S9" s="53"/>
      <c r="T9" s="26"/>
      <c r="V9" s="12">
        <f t="shared" si="0"/>
        <v>0</v>
      </c>
      <c r="W9" s="12" t="str">
        <f t="shared" si="1"/>
        <v>S</v>
      </c>
      <c r="X9" s="12">
        <f t="shared" si="2"/>
        <v>21450</v>
      </c>
      <c r="Y9" s="12">
        <f t="shared" si="3"/>
        <v>0</v>
      </c>
    </row>
    <row r="10" spans="1:27" ht="14.25" customHeight="1" x14ac:dyDescent="0.25">
      <c r="A10" s="27"/>
      <c r="B10" s="13">
        <v>448</v>
      </c>
      <c r="C10" s="14" t="s">
        <v>14</v>
      </c>
      <c r="D10" s="15" t="s">
        <v>12</v>
      </c>
      <c r="E10" s="16">
        <v>272</v>
      </c>
      <c r="F10" s="17">
        <v>61</v>
      </c>
      <c r="G10" s="18"/>
      <c r="H10" s="19"/>
      <c r="I10" s="27"/>
      <c r="J10" s="54"/>
      <c r="K10" s="55"/>
      <c r="L10" s="55"/>
      <c r="M10" s="55"/>
      <c r="N10" s="55"/>
      <c r="O10" s="55"/>
      <c r="P10" s="55"/>
      <c r="Q10" s="55"/>
      <c r="R10" s="55"/>
      <c r="S10" s="56"/>
      <c r="T10" s="28"/>
      <c r="V10" s="12">
        <f t="shared" si="0"/>
        <v>0</v>
      </c>
      <c r="W10" s="12" t="str">
        <f t="shared" si="1"/>
        <v>L</v>
      </c>
      <c r="X10" s="12">
        <f t="shared" si="2"/>
        <v>13826.666666666668</v>
      </c>
      <c r="Y10" s="12">
        <f t="shared" si="3"/>
        <v>0</v>
      </c>
    </row>
    <row r="11" spans="1:27" x14ac:dyDescent="0.25">
      <c r="A11" s="27"/>
      <c r="B11" s="21">
        <v>449</v>
      </c>
      <c r="C11" s="22" t="s">
        <v>15</v>
      </c>
      <c r="D11" s="23" t="s">
        <v>16</v>
      </c>
      <c r="E11" s="24">
        <v>330</v>
      </c>
      <c r="F11" s="25">
        <v>89</v>
      </c>
      <c r="G11" s="18"/>
      <c r="H11" s="19"/>
      <c r="I11" s="27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7"/>
      <c r="V11" s="12">
        <f t="shared" si="0"/>
        <v>0</v>
      </c>
      <c r="W11" s="12" t="str">
        <f t="shared" si="1"/>
        <v>L</v>
      </c>
      <c r="X11" s="12">
        <f t="shared" si="2"/>
        <v>24475</v>
      </c>
      <c r="Y11" s="12">
        <f t="shared" si="3"/>
        <v>0</v>
      </c>
    </row>
    <row r="12" spans="1:27" ht="14.25" customHeight="1" x14ac:dyDescent="0.25">
      <c r="A12" s="1"/>
      <c r="B12" s="13">
        <v>450</v>
      </c>
      <c r="C12" s="14" t="s">
        <v>17</v>
      </c>
      <c r="D12" s="15" t="s">
        <v>12</v>
      </c>
      <c r="E12" s="16">
        <v>565</v>
      </c>
      <c r="F12" s="17">
        <v>61</v>
      </c>
      <c r="G12" s="18"/>
      <c r="H12" s="19"/>
      <c r="I12" s="1"/>
      <c r="J12" s="60" t="s">
        <v>18</v>
      </c>
      <c r="K12" s="50"/>
      <c r="L12" s="50"/>
      <c r="M12" s="50"/>
      <c r="N12" s="50"/>
      <c r="O12" s="50"/>
      <c r="P12" s="50"/>
      <c r="Q12" s="50"/>
      <c r="R12" s="50"/>
      <c r="S12" s="51"/>
      <c r="T12" s="1"/>
      <c r="V12" s="12">
        <f t="shared" si="0"/>
        <v>0</v>
      </c>
      <c r="W12" s="12" t="str">
        <f t="shared" si="1"/>
        <v>M</v>
      </c>
      <c r="X12" s="12">
        <f t="shared" si="2"/>
        <v>28720.833333333336</v>
      </c>
      <c r="Y12" s="12">
        <f t="shared" si="3"/>
        <v>0</v>
      </c>
    </row>
    <row r="13" spans="1:27" x14ac:dyDescent="0.25">
      <c r="A13" s="1"/>
      <c r="B13" s="21">
        <v>451</v>
      </c>
      <c r="C13" s="22" t="s">
        <v>19</v>
      </c>
      <c r="D13" s="23" t="s">
        <v>12</v>
      </c>
      <c r="E13" s="24">
        <v>325</v>
      </c>
      <c r="F13" s="25">
        <v>54</v>
      </c>
      <c r="G13" s="18"/>
      <c r="H13" s="19"/>
      <c r="I13" s="1"/>
      <c r="J13" s="52"/>
      <c r="K13" s="45"/>
      <c r="L13" s="45"/>
      <c r="M13" s="45"/>
      <c r="N13" s="45"/>
      <c r="O13" s="45"/>
      <c r="P13" s="45"/>
      <c r="Q13" s="45"/>
      <c r="R13" s="45"/>
      <c r="S13" s="53"/>
      <c r="T13" s="1"/>
      <c r="V13" s="12">
        <f t="shared" si="0"/>
        <v>0</v>
      </c>
      <c r="W13" s="12" t="str">
        <f t="shared" si="1"/>
        <v>S</v>
      </c>
      <c r="X13" s="12">
        <f t="shared" si="2"/>
        <v>14625</v>
      </c>
      <c r="Y13" s="12">
        <f t="shared" si="3"/>
        <v>0</v>
      </c>
    </row>
    <row r="14" spans="1:27" ht="14.25" customHeight="1" x14ac:dyDescent="0.25">
      <c r="A14" s="1"/>
      <c r="B14" s="13">
        <v>452</v>
      </c>
      <c r="C14" s="14" t="s">
        <v>20</v>
      </c>
      <c r="D14" s="15" t="s">
        <v>16</v>
      </c>
      <c r="E14" s="16">
        <v>310</v>
      </c>
      <c r="F14" s="17">
        <v>69</v>
      </c>
      <c r="G14" s="18"/>
      <c r="H14" s="19"/>
      <c r="I14" s="1"/>
      <c r="J14" s="54"/>
      <c r="K14" s="55"/>
      <c r="L14" s="55"/>
      <c r="M14" s="55"/>
      <c r="N14" s="55"/>
      <c r="O14" s="55"/>
      <c r="P14" s="55"/>
      <c r="Q14" s="55"/>
      <c r="R14" s="55"/>
      <c r="S14" s="56"/>
      <c r="T14" s="1"/>
      <c r="V14" s="12">
        <f t="shared" si="0"/>
        <v>0</v>
      </c>
      <c r="W14" s="12" t="str">
        <f t="shared" si="1"/>
        <v>M</v>
      </c>
      <c r="X14" s="12">
        <f t="shared" si="2"/>
        <v>17825</v>
      </c>
      <c r="Y14" s="12">
        <f t="shared" si="3"/>
        <v>0</v>
      </c>
    </row>
    <row r="15" spans="1:27" x14ac:dyDescent="0.25">
      <c r="A15" s="1"/>
      <c r="B15" s="21">
        <v>453</v>
      </c>
      <c r="C15" s="22" t="s">
        <v>21</v>
      </c>
      <c r="D15" s="23" t="s">
        <v>16</v>
      </c>
      <c r="E15" s="24">
        <v>488</v>
      </c>
      <c r="F15" s="25">
        <v>96</v>
      </c>
      <c r="G15" s="18"/>
      <c r="H15" s="19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V15" s="12">
        <f t="shared" si="0"/>
        <v>0</v>
      </c>
      <c r="W15" s="12" t="str">
        <f t="shared" si="1"/>
        <v>S</v>
      </c>
      <c r="X15" s="12">
        <f t="shared" si="2"/>
        <v>39040</v>
      </c>
      <c r="Y15" s="12">
        <f t="shared" si="3"/>
        <v>0</v>
      </c>
    </row>
    <row r="16" spans="1:27" x14ac:dyDescent="0.25">
      <c r="A16" s="1"/>
      <c r="B16" s="13">
        <v>454</v>
      </c>
      <c r="C16" s="14" t="s">
        <v>15</v>
      </c>
      <c r="D16" s="15" t="s">
        <v>16</v>
      </c>
      <c r="E16" s="16">
        <v>330</v>
      </c>
      <c r="F16" s="17">
        <v>84</v>
      </c>
      <c r="G16" s="18"/>
      <c r="H16" s="19"/>
      <c r="I16" s="1"/>
      <c r="J16" s="1"/>
      <c r="K16" s="57" t="s">
        <v>22</v>
      </c>
      <c r="L16" s="48"/>
      <c r="M16" s="65"/>
      <c r="N16" s="63"/>
      <c r="O16" s="64"/>
      <c r="P16" s="1"/>
      <c r="Q16" s="1"/>
      <c r="R16" s="1"/>
      <c r="S16" s="1"/>
      <c r="T16" s="1"/>
      <c r="V16" s="12">
        <f t="shared" si="0"/>
        <v>0</v>
      </c>
      <c r="W16" s="12" t="str">
        <f t="shared" si="1"/>
        <v>L</v>
      </c>
      <c r="X16" s="12">
        <f t="shared" si="2"/>
        <v>23100</v>
      </c>
      <c r="Y16" s="12">
        <f t="shared" si="3"/>
        <v>0</v>
      </c>
      <c r="Z16" s="30">
        <f>SUM(H8:H241)</f>
        <v>0</v>
      </c>
    </row>
    <row r="17" spans="1:30" x14ac:dyDescent="0.25">
      <c r="A17" s="1"/>
      <c r="B17" s="21">
        <v>455</v>
      </c>
      <c r="C17" s="22" t="s">
        <v>23</v>
      </c>
      <c r="D17" s="23" t="s">
        <v>12</v>
      </c>
      <c r="E17" s="24">
        <v>468</v>
      </c>
      <c r="F17" s="25">
        <v>54</v>
      </c>
      <c r="G17" s="18"/>
      <c r="H17" s="19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V17" s="12">
        <f t="shared" si="0"/>
        <v>0</v>
      </c>
      <c r="W17" s="12" t="str">
        <f t="shared" si="1"/>
        <v>S</v>
      </c>
      <c r="X17" s="12">
        <f t="shared" si="2"/>
        <v>21060</v>
      </c>
      <c r="Y17" s="12">
        <f t="shared" si="3"/>
        <v>0</v>
      </c>
    </row>
    <row r="18" spans="1:30" x14ac:dyDescent="0.25">
      <c r="A18" s="1"/>
      <c r="B18" s="13">
        <v>456</v>
      </c>
      <c r="C18" s="14" t="s">
        <v>24</v>
      </c>
      <c r="D18" s="15" t="s">
        <v>12</v>
      </c>
      <c r="E18" s="16">
        <v>325</v>
      </c>
      <c r="F18" s="17">
        <v>41</v>
      </c>
      <c r="G18" s="18"/>
      <c r="H18" s="19"/>
      <c r="I18" s="1"/>
      <c r="J18" s="1"/>
      <c r="K18" s="57" t="s">
        <v>25</v>
      </c>
      <c r="L18" s="48"/>
      <c r="M18" s="65"/>
      <c r="N18" s="63"/>
      <c r="O18" s="64"/>
      <c r="P18" s="1"/>
      <c r="Q18" s="1"/>
      <c r="R18" s="1"/>
      <c r="S18" s="1"/>
      <c r="T18" s="1"/>
      <c r="V18" s="12">
        <f t="shared" si="0"/>
        <v>0</v>
      </c>
      <c r="W18" s="12" t="str">
        <f t="shared" si="1"/>
        <v>L</v>
      </c>
      <c r="X18" s="12">
        <f t="shared" si="2"/>
        <v>11104.166666666668</v>
      </c>
      <c r="Y18" s="12">
        <f t="shared" si="3"/>
        <v>0</v>
      </c>
      <c r="Z18" s="30">
        <f>MAX(H10:H243)</f>
        <v>0</v>
      </c>
    </row>
    <row r="19" spans="1:30" x14ac:dyDescent="0.25">
      <c r="A19" s="1"/>
      <c r="B19" s="21">
        <v>457</v>
      </c>
      <c r="C19" s="22" t="s">
        <v>26</v>
      </c>
      <c r="D19" s="23" t="s">
        <v>16</v>
      </c>
      <c r="E19" s="24">
        <v>246</v>
      </c>
      <c r="F19" s="25">
        <v>69</v>
      </c>
      <c r="G19" s="18"/>
      <c r="H19" s="19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V19" s="12">
        <f t="shared" si="0"/>
        <v>0</v>
      </c>
      <c r="W19" s="12" t="str">
        <f t="shared" si="1"/>
        <v>M</v>
      </c>
      <c r="X19" s="12">
        <f t="shared" si="2"/>
        <v>14145</v>
      </c>
      <c r="Y19" s="12">
        <f t="shared" si="3"/>
        <v>0</v>
      </c>
    </row>
    <row r="20" spans="1:30" x14ac:dyDescent="0.25">
      <c r="A20" s="1"/>
      <c r="B20" s="13">
        <v>458</v>
      </c>
      <c r="C20" s="14" t="s">
        <v>19</v>
      </c>
      <c r="D20" s="15" t="s">
        <v>16</v>
      </c>
      <c r="E20" s="16">
        <v>325</v>
      </c>
      <c r="F20" s="17">
        <v>61</v>
      </c>
      <c r="G20" s="18"/>
      <c r="H20" s="19"/>
      <c r="I20" s="1"/>
      <c r="J20" s="1"/>
      <c r="K20" s="57" t="s">
        <v>27</v>
      </c>
      <c r="L20" s="48"/>
      <c r="M20" s="65"/>
      <c r="N20" s="63"/>
      <c r="O20" s="64"/>
      <c r="P20" s="1"/>
      <c r="Q20" s="1"/>
      <c r="R20" s="1"/>
      <c r="S20" s="1"/>
      <c r="T20" s="1"/>
      <c r="V20" s="12">
        <f t="shared" si="0"/>
        <v>0</v>
      </c>
      <c r="W20" s="12" t="str">
        <f t="shared" si="1"/>
        <v>S</v>
      </c>
      <c r="X20" s="12">
        <f t="shared" si="2"/>
        <v>16520.833333333336</v>
      </c>
      <c r="Y20" s="12">
        <f t="shared" si="3"/>
        <v>0</v>
      </c>
      <c r="Z20" s="30">
        <f>MIN(H12:H245)</f>
        <v>0</v>
      </c>
    </row>
    <row r="21" spans="1:30" ht="15.75" customHeight="1" x14ac:dyDescent="0.25">
      <c r="A21" s="1"/>
      <c r="B21" s="21">
        <v>459</v>
      </c>
      <c r="C21" s="22" t="s">
        <v>28</v>
      </c>
      <c r="D21" s="23" t="s">
        <v>16</v>
      </c>
      <c r="E21" s="24">
        <v>246</v>
      </c>
      <c r="F21" s="25">
        <v>58</v>
      </c>
      <c r="G21" s="18"/>
      <c r="H21" s="19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V21" s="12">
        <f t="shared" si="0"/>
        <v>0</v>
      </c>
      <c r="W21" s="12" t="str">
        <f t="shared" si="1"/>
        <v>L</v>
      </c>
      <c r="X21" s="12">
        <f t="shared" si="2"/>
        <v>11890</v>
      </c>
      <c r="Y21" s="12">
        <f t="shared" si="3"/>
        <v>0</v>
      </c>
    </row>
    <row r="22" spans="1:30" ht="14.25" customHeight="1" x14ac:dyDescent="0.25">
      <c r="A22" s="1"/>
      <c r="B22" s="13">
        <v>460</v>
      </c>
      <c r="C22" s="14" t="s">
        <v>29</v>
      </c>
      <c r="D22" s="15" t="s">
        <v>12</v>
      </c>
      <c r="E22" s="16">
        <v>345</v>
      </c>
      <c r="F22" s="17">
        <v>93</v>
      </c>
      <c r="G22" s="18"/>
      <c r="H22" s="19"/>
      <c r="I22" s="1"/>
      <c r="J22" s="49" t="s">
        <v>30</v>
      </c>
      <c r="K22" s="50"/>
      <c r="L22" s="50"/>
      <c r="M22" s="50"/>
      <c r="N22" s="50"/>
      <c r="O22" s="50"/>
      <c r="P22" s="50"/>
      <c r="Q22" s="50"/>
      <c r="R22" s="50"/>
      <c r="S22" s="51"/>
      <c r="T22" s="1"/>
      <c r="V22" s="12">
        <f t="shared" si="0"/>
        <v>0</v>
      </c>
      <c r="W22" s="12" t="str">
        <f t="shared" si="1"/>
        <v>M</v>
      </c>
      <c r="X22" s="12">
        <f t="shared" si="2"/>
        <v>26737.5</v>
      </c>
      <c r="Y22" s="12">
        <f t="shared" si="3"/>
        <v>0</v>
      </c>
    </row>
    <row r="23" spans="1:30" ht="15.75" customHeight="1" x14ac:dyDescent="0.25">
      <c r="A23" s="1"/>
      <c r="B23" s="21">
        <v>461</v>
      </c>
      <c r="C23" s="22" t="s">
        <v>31</v>
      </c>
      <c r="D23" s="23" t="s">
        <v>12</v>
      </c>
      <c r="E23" s="24">
        <v>345</v>
      </c>
      <c r="F23" s="25">
        <v>82</v>
      </c>
      <c r="G23" s="18"/>
      <c r="H23" s="19"/>
      <c r="I23" s="1"/>
      <c r="J23" s="52"/>
      <c r="K23" s="45"/>
      <c r="L23" s="45"/>
      <c r="M23" s="45"/>
      <c r="N23" s="45"/>
      <c r="O23" s="45"/>
      <c r="P23" s="45"/>
      <c r="Q23" s="45"/>
      <c r="R23" s="45"/>
      <c r="S23" s="53"/>
      <c r="T23" s="1"/>
      <c r="V23" s="12">
        <f t="shared" si="0"/>
        <v>0</v>
      </c>
      <c r="W23" s="12" t="str">
        <f t="shared" si="1"/>
        <v>L</v>
      </c>
      <c r="X23" s="12">
        <f t="shared" si="2"/>
        <v>23575</v>
      </c>
      <c r="Y23" s="12">
        <f t="shared" si="3"/>
        <v>0</v>
      </c>
    </row>
    <row r="24" spans="1:30" ht="15.75" customHeight="1" x14ac:dyDescent="0.25">
      <c r="A24" s="1"/>
      <c r="B24" s="13">
        <v>462</v>
      </c>
      <c r="C24" s="14" t="s">
        <v>32</v>
      </c>
      <c r="D24" s="15" t="s">
        <v>16</v>
      </c>
      <c r="E24" s="16">
        <v>209</v>
      </c>
      <c r="F24" s="17">
        <v>98</v>
      </c>
      <c r="G24" s="18"/>
      <c r="H24" s="19"/>
      <c r="I24" s="1"/>
      <c r="J24" s="54"/>
      <c r="K24" s="55"/>
      <c r="L24" s="55"/>
      <c r="M24" s="55"/>
      <c r="N24" s="55"/>
      <c r="O24" s="55"/>
      <c r="P24" s="55"/>
      <c r="Q24" s="55"/>
      <c r="R24" s="55"/>
      <c r="S24" s="56"/>
      <c r="T24" s="1"/>
      <c r="V24" s="12">
        <f t="shared" si="0"/>
        <v>0</v>
      </c>
      <c r="W24" s="12" t="str">
        <f t="shared" si="1"/>
        <v>L</v>
      </c>
      <c r="X24" s="12">
        <f t="shared" si="2"/>
        <v>17068.333333333336</v>
      </c>
      <c r="Y24" s="12">
        <f t="shared" si="3"/>
        <v>0</v>
      </c>
      <c r="AB24" s="12">
        <f>SUM(Z25:AD27)</f>
        <v>12</v>
      </c>
    </row>
    <row r="25" spans="1:30" ht="15.75" customHeight="1" x14ac:dyDescent="0.25">
      <c r="A25" s="1"/>
      <c r="B25" s="21">
        <v>463</v>
      </c>
      <c r="C25" s="22" t="s">
        <v>33</v>
      </c>
      <c r="D25" s="23" t="s">
        <v>12</v>
      </c>
      <c r="E25" s="24">
        <v>272</v>
      </c>
      <c r="F25" s="25">
        <v>69</v>
      </c>
      <c r="G25" s="18"/>
      <c r="H25" s="19"/>
      <c r="I25" s="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1"/>
      <c r="V25" s="12">
        <f t="shared" si="0"/>
        <v>0</v>
      </c>
      <c r="W25" s="12" t="str">
        <f t="shared" si="1"/>
        <v>M</v>
      </c>
      <c r="X25" s="12">
        <f t="shared" si="2"/>
        <v>15640</v>
      </c>
      <c r="Y25" s="12">
        <f t="shared" si="3"/>
        <v>0</v>
      </c>
      <c r="Z25" s="12">
        <f t="shared" ref="Z25:AA25" si="4">IF(K28=Z28,1,0)</f>
        <v>1</v>
      </c>
      <c r="AA25" s="12">
        <f t="shared" si="4"/>
        <v>1</v>
      </c>
      <c r="AC25" s="12">
        <f t="shared" ref="AC25:AD25" si="5">IF(O28=AC28,1,0)</f>
        <v>1</v>
      </c>
      <c r="AD25" s="12">
        <f t="shared" si="5"/>
        <v>1</v>
      </c>
    </row>
    <row r="26" spans="1:30" ht="15.75" customHeight="1" x14ac:dyDescent="0.25">
      <c r="A26" s="1"/>
      <c r="B26" s="13">
        <v>464</v>
      </c>
      <c r="C26" s="14" t="s">
        <v>21</v>
      </c>
      <c r="D26" s="15" t="s">
        <v>12</v>
      </c>
      <c r="E26" s="16">
        <v>488</v>
      </c>
      <c r="F26" s="17">
        <v>57</v>
      </c>
      <c r="G26" s="18"/>
      <c r="H26" s="19"/>
      <c r="I26" s="1"/>
      <c r="K26" s="58" t="s">
        <v>34</v>
      </c>
      <c r="L26" s="48"/>
      <c r="M26" s="1"/>
      <c r="N26" s="1"/>
      <c r="O26" s="58" t="s">
        <v>35</v>
      </c>
      <c r="P26" s="48"/>
      <c r="Q26" s="1"/>
      <c r="R26" s="1"/>
      <c r="S26" s="1"/>
      <c r="T26" s="1"/>
      <c r="V26" s="12">
        <f t="shared" si="0"/>
        <v>0</v>
      </c>
      <c r="W26" s="12" t="str">
        <f t="shared" si="1"/>
        <v>S</v>
      </c>
      <c r="X26" s="12">
        <f t="shared" si="2"/>
        <v>23180</v>
      </c>
      <c r="Y26" s="12">
        <f t="shared" si="3"/>
        <v>0</v>
      </c>
      <c r="Z26" s="12">
        <f t="shared" ref="Z26:AA26" si="6">IF(K29=Z29,1,0)</f>
        <v>1</v>
      </c>
      <c r="AA26" s="12">
        <f t="shared" si="6"/>
        <v>1</v>
      </c>
      <c r="AC26" s="12">
        <f t="shared" ref="AC26:AD26" si="7">IF(O29=AC29,1,0)</f>
        <v>1</v>
      </c>
      <c r="AD26" s="12">
        <f t="shared" si="7"/>
        <v>1</v>
      </c>
    </row>
    <row r="27" spans="1:30" ht="15.75" customHeight="1" x14ac:dyDescent="0.25">
      <c r="A27" s="1"/>
      <c r="B27" s="21">
        <v>465</v>
      </c>
      <c r="C27" s="22" t="s">
        <v>36</v>
      </c>
      <c r="D27" s="23" t="s">
        <v>12</v>
      </c>
      <c r="E27" s="24">
        <v>520</v>
      </c>
      <c r="F27" s="25">
        <v>30</v>
      </c>
      <c r="G27" s="18"/>
      <c r="H27" s="19"/>
      <c r="I27" s="1"/>
      <c r="J27" s="1"/>
      <c r="K27" s="32" t="s">
        <v>12</v>
      </c>
      <c r="L27" s="32" t="s">
        <v>16</v>
      </c>
      <c r="M27" s="1"/>
      <c r="N27" s="1"/>
      <c r="O27" s="32" t="s">
        <v>12</v>
      </c>
      <c r="P27" s="32" t="s">
        <v>16</v>
      </c>
      <c r="Q27" s="1"/>
      <c r="R27" s="1"/>
      <c r="S27" s="1"/>
      <c r="T27" s="1"/>
      <c r="V27" s="12">
        <f t="shared" si="0"/>
        <v>0</v>
      </c>
      <c r="W27" s="12" t="str">
        <f t="shared" si="1"/>
        <v>L</v>
      </c>
      <c r="X27" s="12">
        <f t="shared" si="2"/>
        <v>13000</v>
      </c>
      <c r="Y27" s="12">
        <f t="shared" si="3"/>
        <v>0</v>
      </c>
      <c r="Z27" s="12">
        <f t="shared" ref="Z27:AA27" si="8">IF(K30=Z30,1,0)</f>
        <v>1</v>
      </c>
      <c r="AA27" s="12">
        <f t="shared" si="8"/>
        <v>1</v>
      </c>
      <c r="AC27" s="12">
        <f t="shared" ref="AC27:AD27" si="9">IF(O30=AC30,1,0)</f>
        <v>1</v>
      </c>
      <c r="AD27" s="12">
        <f t="shared" si="9"/>
        <v>1</v>
      </c>
    </row>
    <row r="28" spans="1:30" ht="15.75" customHeight="1" x14ac:dyDescent="0.25">
      <c r="A28" s="1"/>
      <c r="B28" s="13">
        <v>466</v>
      </c>
      <c r="C28" s="14" t="s">
        <v>37</v>
      </c>
      <c r="D28" s="15" t="s">
        <v>16</v>
      </c>
      <c r="E28" s="16">
        <v>225</v>
      </c>
      <c r="F28" s="17">
        <v>63</v>
      </c>
      <c r="G28" s="18"/>
      <c r="H28" s="19"/>
      <c r="I28" s="1"/>
      <c r="J28" s="32" t="s">
        <v>38</v>
      </c>
      <c r="K28" s="33"/>
      <c r="L28" s="33"/>
      <c r="M28" s="1"/>
      <c r="N28" s="32" t="s">
        <v>38</v>
      </c>
      <c r="O28" s="34"/>
      <c r="P28" s="34"/>
      <c r="Q28" s="1"/>
      <c r="R28" s="1"/>
      <c r="S28" s="1"/>
      <c r="T28" s="1"/>
      <c r="V28" s="12">
        <f t="shared" si="0"/>
        <v>0</v>
      </c>
      <c r="W28" s="12" t="str">
        <f t="shared" si="1"/>
        <v>S</v>
      </c>
      <c r="X28" s="12">
        <f t="shared" si="2"/>
        <v>11812.5</v>
      </c>
      <c r="Y28" s="12">
        <f t="shared" si="3"/>
        <v>0</v>
      </c>
      <c r="Z28" s="12">
        <f t="shared" ref="Z28:AA28" si="10">SUMIFS($H$8:$H$241,$D$8:$D$241,K$27,$G$8:$G$241,$J28)</f>
        <v>0</v>
      </c>
      <c r="AA28" s="12">
        <f t="shared" si="10"/>
        <v>0</v>
      </c>
      <c r="AC28" s="12">
        <f t="shared" ref="AC28:AD28" si="11">COUNTIFS($D$8:$D$241,K$27,$G$8:$G$241,$J28)</f>
        <v>0</v>
      </c>
      <c r="AD28" s="12">
        <f t="shared" si="11"/>
        <v>0</v>
      </c>
    </row>
    <row r="29" spans="1:30" ht="15.75" customHeight="1" x14ac:dyDescent="0.25">
      <c r="A29" s="1"/>
      <c r="B29" s="21">
        <v>467</v>
      </c>
      <c r="C29" s="22" t="s">
        <v>39</v>
      </c>
      <c r="D29" s="23" t="s">
        <v>16</v>
      </c>
      <c r="E29" s="24">
        <v>310</v>
      </c>
      <c r="F29" s="25">
        <v>84</v>
      </c>
      <c r="G29" s="18"/>
      <c r="H29" s="19"/>
      <c r="I29" s="1"/>
      <c r="J29" s="32" t="s">
        <v>40</v>
      </c>
      <c r="K29" s="33"/>
      <c r="L29" s="33"/>
      <c r="M29" s="1"/>
      <c r="N29" s="32" t="s">
        <v>40</v>
      </c>
      <c r="O29" s="34"/>
      <c r="P29" s="34"/>
      <c r="Q29" s="1"/>
      <c r="R29" s="1"/>
      <c r="S29" s="1"/>
      <c r="T29" s="1"/>
      <c r="V29" s="12">
        <f t="shared" si="0"/>
        <v>0</v>
      </c>
      <c r="W29" s="12" t="str">
        <f t="shared" si="1"/>
        <v>S</v>
      </c>
      <c r="X29" s="12">
        <f t="shared" si="2"/>
        <v>21700</v>
      </c>
      <c r="Y29" s="12">
        <f t="shared" si="3"/>
        <v>0</v>
      </c>
      <c r="Z29" s="12">
        <f t="shared" ref="Z29:AA29" si="12">SUMIFS($H$8:$H$241,$D$8:$D$241,K$27,$G$8:$G$241,$J29)</f>
        <v>0</v>
      </c>
      <c r="AA29" s="12">
        <f t="shared" si="12"/>
        <v>0</v>
      </c>
      <c r="AC29" s="12">
        <f t="shared" ref="AC29:AD29" si="13">COUNTIFS($D$8:$D$241,K$27,$G$8:$G$241,$J29)</f>
        <v>0</v>
      </c>
      <c r="AD29" s="12">
        <f t="shared" si="13"/>
        <v>0</v>
      </c>
    </row>
    <row r="30" spans="1:30" ht="15.75" customHeight="1" x14ac:dyDescent="0.25">
      <c r="A30" s="1"/>
      <c r="B30" s="13">
        <v>468</v>
      </c>
      <c r="C30" s="14" t="s">
        <v>31</v>
      </c>
      <c r="D30" s="15" t="s">
        <v>12</v>
      </c>
      <c r="E30" s="16">
        <v>345</v>
      </c>
      <c r="F30" s="17">
        <v>63</v>
      </c>
      <c r="G30" s="18"/>
      <c r="H30" s="19"/>
      <c r="I30" s="1"/>
      <c r="J30" s="32" t="s">
        <v>41</v>
      </c>
      <c r="K30" s="33"/>
      <c r="L30" s="33"/>
      <c r="M30" s="1"/>
      <c r="N30" s="32" t="s">
        <v>41</v>
      </c>
      <c r="O30" s="34"/>
      <c r="P30" s="34"/>
      <c r="Q30" s="1"/>
      <c r="R30" s="1"/>
      <c r="S30" s="1"/>
      <c r="T30" s="1"/>
      <c r="V30" s="12">
        <f t="shared" si="0"/>
        <v>0</v>
      </c>
      <c r="W30" s="12" t="str">
        <f t="shared" si="1"/>
        <v>L</v>
      </c>
      <c r="X30" s="12">
        <f t="shared" si="2"/>
        <v>18112.5</v>
      </c>
      <c r="Y30" s="12">
        <f t="shared" si="3"/>
        <v>0</v>
      </c>
      <c r="Z30" s="12">
        <f t="shared" ref="Z30:AA30" si="14">SUMIFS($H$8:$H$241,$D$8:$D$241,K$27,$G$8:$G$241,$J30)</f>
        <v>0</v>
      </c>
      <c r="AA30" s="12">
        <f t="shared" si="14"/>
        <v>0</v>
      </c>
      <c r="AC30" s="12">
        <f t="shared" ref="AC30:AD30" si="15">COUNTIFS($D$8:$D$241,K$27,$G$8:$G$241,$J30)</f>
        <v>0</v>
      </c>
      <c r="AD30" s="12">
        <f t="shared" si="15"/>
        <v>0</v>
      </c>
    </row>
    <row r="31" spans="1:30" ht="15.75" customHeight="1" x14ac:dyDescent="0.25">
      <c r="A31" s="1"/>
      <c r="B31" s="21">
        <v>469</v>
      </c>
      <c r="C31" s="22" t="s">
        <v>42</v>
      </c>
      <c r="D31" s="23" t="s">
        <v>16</v>
      </c>
      <c r="E31" s="24">
        <v>288</v>
      </c>
      <c r="F31" s="25">
        <v>27</v>
      </c>
      <c r="G31" s="18"/>
      <c r="H31" s="19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V31" s="12">
        <f t="shared" si="0"/>
        <v>0</v>
      </c>
      <c r="W31" s="12" t="str">
        <f t="shared" si="1"/>
        <v>L</v>
      </c>
      <c r="X31" s="12">
        <f t="shared" si="2"/>
        <v>6480</v>
      </c>
      <c r="Y31" s="12">
        <f t="shared" si="3"/>
        <v>0</v>
      </c>
    </row>
    <row r="32" spans="1:30" ht="15.75" customHeight="1" x14ac:dyDescent="0.25">
      <c r="A32" s="1"/>
      <c r="B32" s="13">
        <v>470</v>
      </c>
      <c r="C32" s="14" t="s">
        <v>42</v>
      </c>
      <c r="D32" s="15" t="s">
        <v>12</v>
      </c>
      <c r="E32" s="16">
        <v>288</v>
      </c>
      <c r="F32" s="17">
        <v>53</v>
      </c>
      <c r="G32" s="18"/>
      <c r="H32" s="19"/>
      <c r="I32" s="1"/>
      <c r="J32" s="60" t="s">
        <v>43</v>
      </c>
      <c r="K32" s="50"/>
      <c r="L32" s="50"/>
      <c r="M32" s="50"/>
      <c r="N32" s="50"/>
      <c r="O32" s="50"/>
      <c r="P32" s="50"/>
      <c r="Q32" s="50"/>
      <c r="R32" s="50"/>
      <c r="S32" s="51"/>
      <c r="T32" s="1"/>
      <c r="V32" s="12">
        <f t="shared" si="0"/>
        <v>0</v>
      </c>
      <c r="W32" s="12" t="str">
        <f t="shared" si="1"/>
        <v>L</v>
      </c>
      <c r="X32" s="12">
        <f t="shared" si="2"/>
        <v>12720</v>
      </c>
      <c r="Y32" s="12">
        <f t="shared" si="3"/>
        <v>0</v>
      </c>
    </row>
    <row r="33" spans="1:26" ht="15.75" customHeight="1" x14ac:dyDescent="0.25">
      <c r="A33" s="1"/>
      <c r="B33" s="21">
        <v>471</v>
      </c>
      <c r="C33" s="22" t="s">
        <v>44</v>
      </c>
      <c r="D33" s="23" t="s">
        <v>12</v>
      </c>
      <c r="E33" s="24">
        <v>330</v>
      </c>
      <c r="F33" s="25">
        <v>52</v>
      </c>
      <c r="G33" s="18"/>
      <c r="H33" s="19"/>
      <c r="I33" s="1"/>
      <c r="J33" s="54"/>
      <c r="K33" s="55"/>
      <c r="L33" s="55"/>
      <c r="M33" s="55"/>
      <c r="N33" s="55"/>
      <c r="O33" s="55"/>
      <c r="P33" s="55"/>
      <c r="Q33" s="55"/>
      <c r="R33" s="55"/>
      <c r="S33" s="56"/>
      <c r="T33" s="1"/>
      <c r="V33" s="12">
        <f t="shared" si="0"/>
        <v>0</v>
      </c>
      <c r="W33" s="12" t="str">
        <f t="shared" si="1"/>
        <v>L</v>
      </c>
      <c r="X33" s="12">
        <f t="shared" si="2"/>
        <v>14300</v>
      </c>
      <c r="Y33" s="12">
        <f t="shared" si="3"/>
        <v>0</v>
      </c>
    </row>
    <row r="34" spans="1:26" ht="15.75" customHeight="1" x14ac:dyDescent="0.25">
      <c r="A34" s="1"/>
      <c r="B34" s="13">
        <v>472</v>
      </c>
      <c r="C34" s="14" t="s">
        <v>45</v>
      </c>
      <c r="D34" s="15" t="s">
        <v>12</v>
      </c>
      <c r="E34" s="16">
        <v>410</v>
      </c>
      <c r="F34" s="17">
        <v>36</v>
      </c>
      <c r="G34" s="18"/>
      <c r="H34" s="19"/>
      <c r="I34" s="1"/>
      <c r="J34" s="1"/>
      <c r="K34" s="61" t="s">
        <v>15</v>
      </c>
      <c r="L34" s="47"/>
      <c r="M34" s="47"/>
      <c r="N34" s="47"/>
      <c r="O34" s="47"/>
      <c r="P34" s="47"/>
      <c r="Q34" s="47"/>
      <c r="R34" s="48"/>
      <c r="S34" s="35" t="s">
        <v>46</v>
      </c>
      <c r="T34" s="1"/>
      <c r="V34" s="12">
        <f t="shared" si="0"/>
        <v>0</v>
      </c>
      <c r="W34" s="12" t="str">
        <f t="shared" si="1"/>
        <v>M</v>
      </c>
      <c r="X34" s="12">
        <f t="shared" si="2"/>
        <v>12300</v>
      </c>
      <c r="Y34" s="12">
        <f t="shared" si="3"/>
        <v>0</v>
      </c>
    </row>
    <row r="35" spans="1:26" ht="15.75" customHeight="1" x14ac:dyDescent="0.25">
      <c r="A35" s="1"/>
      <c r="B35" s="21">
        <v>473</v>
      </c>
      <c r="C35" s="22" t="s">
        <v>32</v>
      </c>
      <c r="D35" s="23" t="s">
        <v>12</v>
      </c>
      <c r="E35" s="24">
        <v>209</v>
      </c>
      <c r="F35" s="25">
        <v>77</v>
      </c>
      <c r="G35" s="18"/>
      <c r="H35" s="19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V35" s="12">
        <f t="shared" si="0"/>
        <v>0</v>
      </c>
      <c r="W35" s="12" t="str">
        <f t="shared" si="1"/>
        <v>L</v>
      </c>
      <c r="X35" s="12">
        <f t="shared" si="2"/>
        <v>13410.833333333334</v>
      </c>
      <c r="Y35" s="12">
        <f t="shared" si="3"/>
        <v>0</v>
      </c>
    </row>
    <row r="36" spans="1:26" ht="15.75" customHeight="1" x14ac:dyDescent="0.25">
      <c r="A36" s="1"/>
      <c r="B36" s="13">
        <v>474</v>
      </c>
      <c r="C36" s="14" t="s">
        <v>33</v>
      </c>
      <c r="D36" s="15" t="s">
        <v>12</v>
      </c>
      <c r="E36" s="16">
        <v>272</v>
      </c>
      <c r="F36" s="17">
        <v>42</v>
      </c>
      <c r="G36" s="18"/>
      <c r="H36" s="19"/>
      <c r="I36" s="1"/>
      <c r="J36" s="1"/>
      <c r="K36" s="57" t="s">
        <v>47</v>
      </c>
      <c r="L36" s="48"/>
      <c r="M36" s="62"/>
      <c r="N36" s="63"/>
      <c r="O36" s="64"/>
      <c r="P36" s="1"/>
      <c r="Q36" s="1"/>
      <c r="R36" s="1"/>
      <c r="S36" s="1"/>
      <c r="T36" s="1"/>
      <c r="V36" s="12">
        <f t="shared" si="0"/>
        <v>0</v>
      </c>
      <c r="W36" s="12" t="str">
        <f t="shared" si="1"/>
        <v>M</v>
      </c>
      <c r="X36" s="12">
        <f t="shared" si="2"/>
        <v>9520</v>
      </c>
      <c r="Y36" s="12">
        <f t="shared" si="3"/>
        <v>0</v>
      </c>
      <c r="Z36" s="36">
        <f>VLOOKUP(K34,C8:E241,3,0)</f>
        <v>330</v>
      </c>
    </row>
    <row r="37" spans="1:26" ht="15.75" customHeight="1" x14ac:dyDescent="0.25">
      <c r="A37" s="1"/>
      <c r="B37" s="21">
        <v>475</v>
      </c>
      <c r="C37" s="22" t="s">
        <v>23</v>
      </c>
      <c r="D37" s="23" t="s">
        <v>16</v>
      </c>
      <c r="E37" s="24">
        <v>468</v>
      </c>
      <c r="F37" s="25">
        <v>92</v>
      </c>
      <c r="G37" s="18"/>
      <c r="H37" s="19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V37" s="12">
        <f t="shared" si="0"/>
        <v>0</v>
      </c>
      <c r="W37" s="12" t="str">
        <f t="shared" si="1"/>
        <v>S</v>
      </c>
      <c r="X37" s="12">
        <f t="shared" si="2"/>
        <v>35880</v>
      </c>
      <c r="Y37" s="12">
        <f t="shared" si="3"/>
        <v>0</v>
      </c>
    </row>
    <row r="38" spans="1:26" ht="15.75" customHeight="1" x14ac:dyDescent="0.25">
      <c r="A38" s="1"/>
      <c r="B38" s="13">
        <v>476</v>
      </c>
      <c r="C38" s="14" t="s">
        <v>48</v>
      </c>
      <c r="D38" s="15" t="s">
        <v>16</v>
      </c>
      <c r="E38" s="16">
        <v>288</v>
      </c>
      <c r="F38" s="17">
        <v>88</v>
      </c>
      <c r="G38" s="18"/>
      <c r="H38" s="19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V38" s="12">
        <f t="shared" si="0"/>
        <v>0</v>
      </c>
      <c r="W38" s="12" t="str">
        <f t="shared" si="1"/>
        <v>S</v>
      </c>
      <c r="X38" s="12">
        <f t="shared" si="2"/>
        <v>21120</v>
      </c>
      <c r="Y38" s="12">
        <f t="shared" si="3"/>
        <v>0</v>
      </c>
    </row>
    <row r="39" spans="1:26" ht="15.75" customHeight="1" x14ac:dyDescent="0.25">
      <c r="A39" s="1"/>
      <c r="B39" s="21">
        <v>477</v>
      </c>
      <c r="C39" s="22" t="s">
        <v>49</v>
      </c>
      <c r="D39" s="23" t="s">
        <v>12</v>
      </c>
      <c r="E39" s="24">
        <v>468</v>
      </c>
      <c r="F39" s="25">
        <v>83</v>
      </c>
      <c r="G39" s="18"/>
      <c r="H39" s="19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V39" s="12">
        <f t="shared" si="0"/>
        <v>0</v>
      </c>
      <c r="W39" s="12" t="str">
        <f t="shared" si="1"/>
        <v>M</v>
      </c>
      <c r="X39" s="12">
        <f t="shared" si="2"/>
        <v>32370</v>
      </c>
      <c r="Y39" s="12">
        <f t="shared" si="3"/>
        <v>0</v>
      </c>
    </row>
    <row r="40" spans="1:26" ht="15.75" customHeight="1" x14ac:dyDescent="0.25">
      <c r="A40" s="1"/>
      <c r="B40" s="13">
        <v>478</v>
      </c>
      <c r="C40" s="14" t="s">
        <v>42</v>
      </c>
      <c r="D40" s="15" t="s">
        <v>16</v>
      </c>
      <c r="E40" s="16">
        <v>288</v>
      </c>
      <c r="F40" s="17">
        <v>44</v>
      </c>
      <c r="G40" s="18"/>
      <c r="H40" s="19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V40" s="12">
        <f t="shared" si="0"/>
        <v>0</v>
      </c>
      <c r="W40" s="12" t="str">
        <f t="shared" si="1"/>
        <v>L</v>
      </c>
      <c r="X40" s="12">
        <f t="shared" si="2"/>
        <v>10560</v>
      </c>
      <c r="Y40" s="12">
        <f t="shared" si="3"/>
        <v>0</v>
      </c>
    </row>
    <row r="41" spans="1:26" ht="15.75" customHeight="1" x14ac:dyDescent="0.25">
      <c r="A41" s="1"/>
      <c r="B41" s="21">
        <v>479</v>
      </c>
      <c r="C41" s="22" t="s">
        <v>50</v>
      </c>
      <c r="D41" s="23" t="s">
        <v>16</v>
      </c>
      <c r="E41" s="24">
        <v>468</v>
      </c>
      <c r="F41" s="25">
        <v>32</v>
      </c>
      <c r="G41" s="18"/>
      <c r="H41" s="19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V41" s="12">
        <f t="shared" si="0"/>
        <v>0</v>
      </c>
      <c r="W41" s="12" t="str">
        <f t="shared" si="1"/>
        <v>L</v>
      </c>
      <c r="X41" s="12">
        <f t="shared" si="2"/>
        <v>12480</v>
      </c>
      <c r="Y41" s="12">
        <f t="shared" si="3"/>
        <v>0</v>
      </c>
    </row>
    <row r="42" spans="1:26" ht="15.75" customHeight="1" x14ac:dyDescent="0.25">
      <c r="A42" s="1"/>
      <c r="B42" s="13">
        <v>480</v>
      </c>
      <c r="C42" s="14" t="s">
        <v>51</v>
      </c>
      <c r="D42" s="15" t="s">
        <v>12</v>
      </c>
      <c r="E42" s="16">
        <v>565</v>
      </c>
      <c r="F42" s="17">
        <v>31</v>
      </c>
      <c r="G42" s="18"/>
      <c r="H42" s="19"/>
      <c r="I42" s="1"/>
      <c r="J42" s="1"/>
      <c r="K42" s="37"/>
      <c r="L42" s="37"/>
      <c r="M42" s="37"/>
      <c r="N42" s="37"/>
      <c r="O42" s="37"/>
      <c r="P42" s="1"/>
      <c r="Q42" s="1"/>
      <c r="R42" s="1"/>
      <c r="S42" s="1"/>
      <c r="T42" s="1"/>
      <c r="V42" s="12">
        <f t="shared" si="0"/>
        <v>0</v>
      </c>
      <c r="W42" s="12" t="str">
        <f t="shared" si="1"/>
        <v>S</v>
      </c>
      <c r="X42" s="12">
        <f t="shared" si="2"/>
        <v>14595.833333333334</v>
      </c>
      <c r="Y42" s="12">
        <f t="shared" si="3"/>
        <v>0</v>
      </c>
    </row>
    <row r="43" spans="1:26" ht="15.75" customHeight="1" x14ac:dyDescent="0.25">
      <c r="A43" s="1"/>
      <c r="B43" s="21">
        <v>481</v>
      </c>
      <c r="C43" s="22" t="s">
        <v>19</v>
      </c>
      <c r="D43" s="23" t="s">
        <v>12</v>
      </c>
      <c r="E43" s="24">
        <v>325</v>
      </c>
      <c r="F43" s="25">
        <v>27</v>
      </c>
      <c r="G43" s="18"/>
      <c r="H43" s="19"/>
      <c r="I43" s="1"/>
      <c r="J43" s="1"/>
      <c r="K43" s="37"/>
      <c r="L43" s="37"/>
      <c r="M43" s="37"/>
      <c r="N43" s="37"/>
      <c r="O43" s="37"/>
      <c r="P43" s="1"/>
      <c r="Q43" s="1"/>
      <c r="R43" s="1"/>
      <c r="S43" s="1"/>
      <c r="T43" s="1"/>
      <c r="V43" s="12">
        <f t="shared" si="0"/>
        <v>0</v>
      </c>
      <c r="W43" s="12" t="str">
        <f t="shared" si="1"/>
        <v>S</v>
      </c>
      <c r="X43" s="12">
        <f t="shared" si="2"/>
        <v>7312.5</v>
      </c>
      <c r="Y43" s="12">
        <f t="shared" si="3"/>
        <v>0</v>
      </c>
    </row>
    <row r="44" spans="1:26" ht="15.75" customHeight="1" x14ac:dyDescent="0.25">
      <c r="A44" s="1"/>
      <c r="B44" s="13">
        <v>482</v>
      </c>
      <c r="C44" s="14" t="s">
        <v>45</v>
      </c>
      <c r="D44" s="15" t="s">
        <v>16</v>
      </c>
      <c r="E44" s="16">
        <v>410</v>
      </c>
      <c r="F44" s="17">
        <v>88</v>
      </c>
      <c r="G44" s="18"/>
      <c r="H44" s="19"/>
      <c r="I44" s="1"/>
      <c r="J44" s="1"/>
      <c r="K44" s="44" t="str">
        <f>IFERROR(IF(V7=234,1,""),"")</f>
        <v/>
      </c>
      <c r="L44" s="37"/>
      <c r="M44" s="37"/>
      <c r="N44" s="37"/>
      <c r="O44" s="37"/>
      <c r="P44" s="1"/>
      <c r="Q44" s="1"/>
      <c r="R44" s="1"/>
      <c r="S44" s="1"/>
      <c r="T44" s="1"/>
      <c r="V44" s="12">
        <f t="shared" si="0"/>
        <v>0</v>
      </c>
      <c r="W44" s="12" t="str">
        <f t="shared" si="1"/>
        <v>M</v>
      </c>
      <c r="X44" s="12">
        <f t="shared" si="2"/>
        <v>30066.666666666668</v>
      </c>
      <c r="Y44" s="12">
        <f t="shared" si="3"/>
        <v>0</v>
      </c>
    </row>
    <row r="45" spans="1:26" ht="15.75" customHeight="1" x14ac:dyDescent="0.25">
      <c r="A45" s="1"/>
      <c r="B45" s="21">
        <v>483</v>
      </c>
      <c r="C45" s="22" t="s">
        <v>52</v>
      </c>
      <c r="D45" s="23" t="s">
        <v>12</v>
      </c>
      <c r="E45" s="24">
        <v>330</v>
      </c>
      <c r="F45" s="25">
        <v>86</v>
      </c>
      <c r="G45" s="18"/>
      <c r="H45" s="19"/>
      <c r="I45" s="1"/>
      <c r="J45" s="1"/>
      <c r="K45" s="45"/>
      <c r="L45" s="37"/>
      <c r="M45" s="37"/>
      <c r="N45" s="37"/>
      <c r="O45" s="37"/>
      <c r="P45" s="1"/>
      <c r="Q45" s="1"/>
      <c r="R45" s="1"/>
      <c r="S45" s="1"/>
      <c r="T45" s="1"/>
      <c r="V45" s="12">
        <f t="shared" si="0"/>
        <v>0</v>
      </c>
      <c r="W45" s="12" t="str">
        <f t="shared" si="1"/>
        <v>M</v>
      </c>
      <c r="X45" s="12">
        <f t="shared" si="2"/>
        <v>23650</v>
      </c>
      <c r="Y45" s="12">
        <f t="shared" si="3"/>
        <v>0</v>
      </c>
    </row>
    <row r="46" spans="1:26" ht="15.75" customHeight="1" x14ac:dyDescent="0.25">
      <c r="A46" s="1"/>
      <c r="B46" s="13">
        <v>484</v>
      </c>
      <c r="C46" s="14" t="s">
        <v>50</v>
      </c>
      <c r="D46" s="15" t="s">
        <v>16</v>
      </c>
      <c r="E46" s="16">
        <v>468</v>
      </c>
      <c r="F46" s="17">
        <v>58</v>
      </c>
      <c r="G46" s="18"/>
      <c r="H46" s="19"/>
      <c r="I46" s="1"/>
      <c r="J46" s="1"/>
      <c r="K46" s="44" t="str">
        <f>IFERROR(IF(Y7=234,2,""),"")</f>
        <v/>
      </c>
      <c r="L46" s="37"/>
      <c r="M46" s="37"/>
      <c r="N46" s="37"/>
      <c r="O46" s="37"/>
      <c r="P46" s="1"/>
      <c r="Q46" s="1"/>
      <c r="R46" s="1"/>
      <c r="S46" s="1"/>
      <c r="T46" s="1"/>
      <c r="V46" s="12">
        <f t="shared" si="0"/>
        <v>0</v>
      </c>
      <c r="W46" s="12" t="str">
        <f t="shared" si="1"/>
        <v>L</v>
      </c>
      <c r="X46" s="12">
        <f t="shared" si="2"/>
        <v>22620</v>
      </c>
      <c r="Y46" s="12">
        <f t="shared" si="3"/>
        <v>0</v>
      </c>
    </row>
    <row r="47" spans="1:26" ht="15.75" customHeight="1" x14ac:dyDescent="0.25">
      <c r="A47" s="1"/>
      <c r="B47" s="21">
        <v>485</v>
      </c>
      <c r="C47" s="22" t="s">
        <v>53</v>
      </c>
      <c r="D47" s="23" t="s">
        <v>12</v>
      </c>
      <c r="E47" s="24">
        <v>325</v>
      </c>
      <c r="F47" s="25">
        <v>29</v>
      </c>
      <c r="G47" s="18"/>
      <c r="H47" s="19"/>
      <c r="I47" s="1"/>
      <c r="J47" s="1"/>
      <c r="K47" s="45"/>
      <c r="L47" s="37"/>
      <c r="M47" s="37"/>
      <c r="N47" s="37"/>
      <c r="O47" s="37"/>
      <c r="P47" s="1"/>
      <c r="Q47" s="1"/>
      <c r="R47" s="1"/>
      <c r="S47" s="1"/>
      <c r="T47" s="1"/>
      <c r="V47" s="12">
        <f t="shared" si="0"/>
        <v>0</v>
      </c>
      <c r="W47" s="12" t="str">
        <f t="shared" si="1"/>
        <v>M</v>
      </c>
      <c r="X47" s="12">
        <f t="shared" si="2"/>
        <v>7854.166666666667</v>
      </c>
      <c r="Y47" s="12">
        <f t="shared" si="3"/>
        <v>0</v>
      </c>
    </row>
    <row r="48" spans="1:26" ht="15.75" customHeight="1" x14ac:dyDescent="0.25">
      <c r="A48" s="1"/>
      <c r="B48" s="13">
        <v>486</v>
      </c>
      <c r="C48" s="14" t="s">
        <v>54</v>
      </c>
      <c r="D48" s="15" t="s">
        <v>16</v>
      </c>
      <c r="E48" s="16">
        <v>520</v>
      </c>
      <c r="F48" s="17">
        <v>49</v>
      </c>
      <c r="G48" s="18"/>
      <c r="H48" s="19"/>
      <c r="I48" s="1"/>
      <c r="J48" s="1"/>
      <c r="K48" s="44" t="str">
        <f>IFERROR(IF(AND(_xlfn.ISFORMULA(M16),_xlfn.ISFORMULA(M18),_xlfn.ISFORMULA(M20),M16=Z16,M18=Z18,M20=Z20),3,""),"")</f>
        <v/>
      </c>
      <c r="L48" s="37"/>
      <c r="M48" s="37"/>
      <c r="N48" s="37"/>
      <c r="O48" s="37"/>
      <c r="P48" s="1"/>
      <c r="Q48" s="1"/>
      <c r="R48" s="1"/>
      <c r="S48" s="1"/>
      <c r="T48" s="1"/>
      <c r="V48" s="12">
        <f t="shared" si="0"/>
        <v>0</v>
      </c>
      <c r="W48" s="12" t="str">
        <f t="shared" si="1"/>
        <v>M</v>
      </c>
      <c r="X48" s="12">
        <f t="shared" si="2"/>
        <v>21233.333333333336</v>
      </c>
      <c r="Y48" s="12">
        <f t="shared" si="3"/>
        <v>0</v>
      </c>
    </row>
    <row r="49" spans="1:25" ht="15.75" customHeight="1" x14ac:dyDescent="0.25">
      <c r="A49" s="1"/>
      <c r="B49" s="21">
        <v>487</v>
      </c>
      <c r="C49" s="22" t="s">
        <v>55</v>
      </c>
      <c r="D49" s="23" t="s">
        <v>12</v>
      </c>
      <c r="E49" s="24">
        <v>488</v>
      </c>
      <c r="F49" s="25">
        <v>71</v>
      </c>
      <c r="G49" s="18"/>
      <c r="H49" s="19"/>
      <c r="I49" s="1"/>
      <c r="J49" s="1"/>
      <c r="K49" s="45"/>
      <c r="L49" s="37"/>
      <c r="M49" s="37"/>
      <c r="N49" s="37"/>
      <c r="O49" s="37"/>
      <c r="P49" s="1"/>
      <c r="Q49" s="1"/>
      <c r="R49" s="1"/>
      <c r="S49" s="1"/>
      <c r="T49" s="1"/>
      <c r="V49" s="12">
        <f t="shared" si="0"/>
        <v>0</v>
      </c>
      <c r="W49" s="12" t="str">
        <f t="shared" si="1"/>
        <v>M</v>
      </c>
      <c r="X49" s="12">
        <f t="shared" si="2"/>
        <v>28873.333333333336</v>
      </c>
      <c r="Y49" s="12">
        <f t="shared" si="3"/>
        <v>0</v>
      </c>
    </row>
    <row r="50" spans="1:25" ht="15.75" customHeight="1" x14ac:dyDescent="0.25">
      <c r="A50" s="1"/>
      <c r="B50" s="13">
        <v>488</v>
      </c>
      <c r="C50" s="14" t="s">
        <v>56</v>
      </c>
      <c r="D50" s="15" t="s">
        <v>12</v>
      </c>
      <c r="E50" s="16">
        <v>470</v>
      </c>
      <c r="F50" s="17">
        <v>62</v>
      </c>
      <c r="G50" s="18"/>
      <c r="H50" s="19"/>
      <c r="I50" s="1"/>
      <c r="J50" s="1"/>
      <c r="K50" s="44" t="str">
        <f>IFERROR(IF(AND(_xlfn.ISFORMULA(K28:L30),_xlfn.ISFORMULA(O28:P30),AB24=12),4,""),"")</f>
        <v/>
      </c>
      <c r="L50" s="37"/>
      <c r="M50" s="37"/>
      <c r="N50" s="37"/>
      <c r="O50" s="37"/>
      <c r="P50" s="37"/>
      <c r="Q50" s="37"/>
      <c r="R50" s="37"/>
      <c r="S50" s="37"/>
      <c r="T50" s="1"/>
      <c r="V50" s="12">
        <f t="shared" si="0"/>
        <v>0</v>
      </c>
      <c r="W50" s="12" t="str">
        <f t="shared" si="1"/>
        <v>L</v>
      </c>
      <c r="X50" s="12">
        <f t="shared" si="2"/>
        <v>24283.333333333336</v>
      </c>
      <c r="Y50" s="12">
        <f t="shared" si="3"/>
        <v>0</v>
      </c>
    </row>
    <row r="51" spans="1:25" ht="15.75" customHeight="1" x14ac:dyDescent="0.25">
      <c r="A51" s="1"/>
      <c r="B51" s="21">
        <v>489</v>
      </c>
      <c r="C51" s="22" t="s">
        <v>17</v>
      </c>
      <c r="D51" s="23" t="s">
        <v>16</v>
      </c>
      <c r="E51" s="24">
        <v>565</v>
      </c>
      <c r="F51" s="25">
        <v>32</v>
      </c>
      <c r="G51" s="18"/>
      <c r="H51" s="19"/>
      <c r="I51" s="1"/>
      <c r="J51" s="1"/>
      <c r="K51" s="45"/>
      <c r="L51" s="37"/>
      <c r="M51" s="37"/>
      <c r="N51" s="37"/>
      <c r="O51" s="37"/>
      <c r="P51" s="37"/>
      <c r="Q51" s="37"/>
      <c r="R51" s="37"/>
      <c r="S51" s="37"/>
      <c r="T51" s="1"/>
      <c r="V51" s="12">
        <f t="shared" si="0"/>
        <v>0</v>
      </c>
      <c r="W51" s="12" t="str">
        <f t="shared" si="1"/>
        <v>M</v>
      </c>
      <c r="X51" s="12">
        <f t="shared" si="2"/>
        <v>15066.666666666668</v>
      </c>
      <c r="Y51" s="12">
        <f t="shared" si="3"/>
        <v>0</v>
      </c>
    </row>
    <row r="52" spans="1:25" ht="15.75" customHeight="1" x14ac:dyDescent="0.25">
      <c r="A52" s="1"/>
      <c r="B52" s="13">
        <v>490</v>
      </c>
      <c r="C52" s="14" t="s">
        <v>31</v>
      </c>
      <c r="D52" s="15" t="s">
        <v>12</v>
      </c>
      <c r="E52" s="16">
        <v>345</v>
      </c>
      <c r="F52" s="17">
        <v>33</v>
      </c>
      <c r="G52" s="18"/>
      <c r="H52" s="19"/>
      <c r="I52" s="1"/>
      <c r="J52" s="1"/>
      <c r="K52" s="44" t="str">
        <f>IFERROR(IF(AND(_xlfn.ISFORMULA(M36),M36=Z36),5,""),"")</f>
        <v/>
      </c>
      <c r="L52" s="37"/>
      <c r="M52" s="37"/>
      <c r="N52" s="37"/>
      <c r="O52" s="37"/>
      <c r="P52" s="37"/>
      <c r="Q52" s="37"/>
      <c r="R52" s="37"/>
      <c r="S52" s="37"/>
      <c r="T52" s="1"/>
      <c r="V52" s="12">
        <f t="shared" si="0"/>
        <v>0</v>
      </c>
      <c r="W52" s="12" t="str">
        <f t="shared" si="1"/>
        <v>L</v>
      </c>
      <c r="X52" s="12">
        <f t="shared" si="2"/>
        <v>9487.5</v>
      </c>
      <c r="Y52" s="12">
        <f t="shared" si="3"/>
        <v>0</v>
      </c>
    </row>
    <row r="53" spans="1:25" ht="15.75" customHeight="1" x14ac:dyDescent="0.25">
      <c r="A53" s="1"/>
      <c r="B53" s="21">
        <v>491</v>
      </c>
      <c r="C53" s="22" t="s">
        <v>57</v>
      </c>
      <c r="D53" s="23" t="s">
        <v>12</v>
      </c>
      <c r="E53" s="24">
        <v>565</v>
      </c>
      <c r="F53" s="25">
        <v>37</v>
      </c>
      <c r="G53" s="18"/>
      <c r="H53" s="19"/>
      <c r="I53" s="1"/>
      <c r="J53" s="1"/>
      <c r="K53" s="45"/>
      <c r="L53" s="37"/>
      <c r="M53" s="37"/>
      <c r="N53" s="37"/>
      <c r="O53" s="37"/>
      <c r="P53" s="37"/>
      <c r="Q53" s="37"/>
      <c r="R53" s="37"/>
      <c r="S53" s="37"/>
      <c r="T53" s="1"/>
      <c r="V53" s="12">
        <f t="shared" si="0"/>
        <v>0</v>
      </c>
      <c r="W53" s="12" t="str">
        <f t="shared" si="1"/>
        <v>L</v>
      </c>
      <c r="X53" s="12">
        <f t="shared" si="2"/>
        <v>17420.833333333336</v>
      </c>
      <c r="Y53" s="12">
        <f t="shared" si="3"/>
        <v>0</v>
      </c>
    </row>
    <row r="54" spans="1:25" ht="15.75" customHeight="1" x14ac:dyDescent="0.25">
      <c r="A54" s="1"/>
      <c r="B54" s="13">
        <v>492</v>
      </c>
      <c r="C54" s="14" t="s">
        <v>58</v>
      </c>
      <c r="D54" s="15" t="s">
        <v>16</v>
      </c>
      <c r="E54" s="16">
        <v>225</v>
      </c>
      <c r="F54" s="17">
        <v>100</v>
      </c>
      <c r="G54" s="18"/>
      <c r="H54" s="19"/>
      <c r="I54" s="1"/>
      <c r="J54" s="1"/>
      <c r="K54" s="59" t="str">
        <f>IFERROR(IF(SUM(K44:K53)=15,"Terminé ! 100%",""),"")</f>
        <v/>
      </c>
      <c r="L54" s="45"/>
      <c r="M54" s="45"/>
      <c r="N54" s="45"/>
      <c r="O54" s="45"/>
      <c r="P54" s="45"/>
      <c r="Q54" s="37"/>
      <c r="R54" s="37"/>
      <c r="S54" s="37"/>
      <c r="T54" s="1"/>
      <c r="V54" s="12">
        <f t="shared" si="0"/>
        <v>0</v>
      </c>
      <c r="W54" s="12" t="str">
        <f t="shared" si="1"/>
        <v>L</v>
      </c>
      <c r="X54" s="12">
        <f t="shared" si="2"/>
        <v>18750</v>
      </c>
      <c r="Y54" s="12">
        <f t="shared" si="3"/>
        <v>0</v>
      </c>
    </row>
    <row r="55" spans="1:25" ht="15.75" customHeight="1" x14ac:dyDescent="0.25">
      <c r="A55" s="1"/>
      <c r="B55" s="21">
        <v>493</v>
      </c>
      <c r="C55" s="22" t="s">
        <v>59</v>
      </c>
      <c r="D55" s="23" t="s">
        <v>12</v>
      </c>
      <c r="E55" s="24">
        <v>488</v>
      </c>
      <c r="F55" s="25">
        <v>73</v>
      </c>
      <c r="G55" s="18"/>
      <c r="H55" s="19"/>
      <c r="I55" s="1"/>
      <c r="J55" s="1"/>
      <c r="K55" s="45"/>
      <c r="L55" s="45"/>
      <c r="M55" s="45"/>
      <c r="N55" s="45"/>
      <c r="O55" s="45"/>
      <c r="P55" s="45"/>
      <c r="Q55" s="37"/>
      <c r="R55" s="37"/>
      <c r="S55" s="37"/>
      <c r="T55" s="1"/>
      <c r="V55" s="12">
        <f t="shared" si="0"/>
        <v>0</v>
      </c>
      <c r="W55" s="12" t="str">
        <f t="shared" si="1"/>
        <v>L</v>
      </c>
      <c r="X55" s="12">
        <f t="shared" si="2"/>
        <v>29686.666666666668</v>
      </c>
      <c r="Y55" s="12">
        <f t="shared" si="3"/>
        <v>0</v>
      </c>
    </row>
    <row r="56" spans="1:25" ht="15.75" customHeight="1" x14ac:dyDescent="0.25">
      <c r="A56" s="1"/>
      <c r="B56" s="13">
        <v>494</v>
      </c>
      <c r="C56" s="14" t="s">
        <v>45</v>
      </c>
      <c r="D56" s="15" t="s">
        <v>16</v>
      </c>
      <c r="E56" s="16">
        <v>410</v>
      </c>
      <c r="F56" s="17">
        <v>38</v>
      </c>
      <c r="G56" s="18"/>
      <c r="H56" s="19"/>
      <c r="I56" s="1"/>
      <c r="J56" s="1"/>
      <c r="K56" s="37"/>
      <c r="L56" s="37"/>
      <c r="M56" s="37"/>
      <c r="N56" s="37"/>
      <c r="O56" s="37"/>
      <c r="P56" s="37"/>
      <c r="Q56" s="37"/>
      <c r="R56" s="37"/>
      <c r="S56" s="37"/>
      <c r="T56" s="1"/>
      <c r="V56" s="12">
        <f t="shared" si="0"/>
        <v>0</v>
      </c>
      <c r="W56" s="12" t="str">
        <f t="shared" si="1"/>
        <v>M</v>
      </c>
      <c r="X56" s="12">
        <f t="shared" si="2"/>
        <v>12983.333333333334</v>
      </c>
      <c r="Y56" s="12">
        <f t="shared" si="3"/>
        <v>0</v>
      </c>
    </row>
    <row r="57" spans="1:25" ht="15.75" customHeight="1" x14ac:dyDescent="0.25">
      <c r="A57" s="1"/>
      <c r="B57" s="21">
        <v>495</v>
      </c>
      <c r="C57" s="22" t="s">
        <v>60</v>
      </c>
      <c r="D57" s="23" t="s">
        <v>12</v>
      </c>
      <c r="E57" s="24">
        <v>488</v>
      </c>
      <c r="F57" s="25">
        <v>75</v>
      </c>
      <c r="G57" s="18"/>
      <c r="H57" s="19"/>
      <c r="I57" s="1"/>
      <c r="J57" s="1"/>
      <c r="K57" s="37"/>
      <c r="L57" s="37"/>
      <c r="M57" s="37"/>
      <c r="N57" s="37"/>
      <c r="O57" s="37"/>
      <c r="P57" s="37"/>
      <c r="Q57" s="37"/>
      <c r="R57" s="37"/>
      <c r="S57" s="37"/>
      <c r="T57" s="1"/>
      <c r="V57" s="12">
        <f t="shared" si="0"/>
        <v>0</v>
      </c>
      <c r="W57" s="12" t="str">
        <f t="shared" si="1"/>
        <v>L</v>
      </c>
      <c r="X57" s="12">
        <f t="shared" si="2"/>
        <v>30500</v>
      </c>
      <c r="Y57" s="12">
        <f t="shared" si="3"/>
        <v>0</v>
      </c>
    </row>
    <row r="58" spans="1:25" ht="15.75" customHeight="1" x14ac:dyDescent="0.25">
      <c r="A58" s="1"/>
      <c r="B58" s="13">
        <v>496</v>
      </c>
      <c r="C58" s="14" t="s">
        <v>61</v>
      </c>
      <c r="D58" s="15" t="s">
        <v>12</v>
      </c>
      <c r="E58" s="16">
        <v>488</v>
      </c>
      <c r="F58" s="17">
        <v>100</v>
      </c>
      <c r="G58" s="18"/>
      <c r="H58" s="19"/>
      <c r="I58" s="1"/>
      <c r="J58" s="1"/>
      <c r="K58" s="37"/>
      <c r="L58" s="37"/>
      <c r="M58" s="37"/>
      <c r="N58" s="37"/>
      <c r="O58" s="37"/>
      <c r="P58" s="37"/>
      <c r="Q58" s="37"/>
      <c r="R58" s="37"/>
      <c r="S58" s="37"/>
      <c r="T58" s="1"/>
      <c r="V58" s="12">
        <f t="shared" si="0"/>
        <v>0</v>
      </c>
      <c r="W58" s="12" t="str">
        <f t="shared" si="1"/>
        <v>M</v>
      </c>
      <c r="X58" s="12">
        <f t="shared" si="2"/>
        <v>40666.666666666672</v>
      </c>
      <c r="Y58" s="12">
        <f t="shared" si="3"/>
        <v>0</v>
      </c>
    </row>
    <row r="59" spans="1:25" ht="15.75" customHeight="1" x14ac:dyDescent="0.25">
      <c r="A59" s="1"/>
      <c r="B59" s="21">
        <v>497</v>
      </c>
      <c r="C59" s="22" t="s">
        <v>62</v>
      </c>
      <c r="D59" s="23" t="s">
        <v>12</v>
      </c>
      <c r="E59" s="24">
        <v>488</v>
      </c>
      <c r="F59" s="25">
        <v>26</v>
      </c>
      <c r="G59" s="18"/>
      <c r="H59" s="19"/>
      <c r="I59" s="1"/>
      <c r="J59" s="1"/>
      <c r="K59" s="37"/>
      <c r="L59" s="37"/>
      <c r="M59" s="37"/>
      <c r="N59" s="37"/>
      <c r="O59" s="37"/>
      <c r="P59" s="37"/>
      <c r="Q59" s="37"/>
      <c r="R59" s="37"/>
      <c r="S59" s="37"/>
      <c r="T59" s="1"/>
      <c r="V59" s="12">
        <f t="shared" si="0"/>
        <v>0</v>
      </c>
      <c r="W59" s="12" t="str">
        <f t="shared" si="1"/>
        <v>S</v>
      </c>
      <c r="X59" s="12">
        <f t="shared" si="2"/>
        <v>10573.333333333334</v>
      </c>
      <c r="Y59" s="12">
        <f t="shared" si="3"/>
        <v>0</v>
      </c>
    </row>
    <row r="60" spans="1:25" ht="15.75" customHeight="1" x14ac:dyDescent="0.25">
      <c r="A60" s="1"/>
      <c r="B60" s="13">
        <v>498</v>
      </c>
      <c r="C60" s="14" t="s">
        <v>24</v>
      </c>
      <c r="D60" s="15" t="s">
        <v>16</v>
      </c>
      <c r="E60" s="16">
        <v>325</v>
      </c>
      <c r="F60" s="17">
        <v>89</v>
      </c>
      <c r="G60" s="18"/>
      <c r="H60" s="19"/>
      <c r="I60" s="1"/>
      <c r="J60" s="1"/>
      <c r="K60" s="37"/>
      <c r="L60" s="37"/>
      <c r="M60" s="37"/>
      <c r="N60" s="37"/>
      <c r="O60" s="37"/>
      <c r="P60" s="37"/>
      <c r="Q60" s="37"/>
      <c r="R60" s="37"/>
      <c r="S60" s="37"/>
      <c r="T60" s="1"/>
      <c r="V60" s="12">
        <f t="shared" si="0"/>
        <v>0</v>
      </c>
      <c r="W60" s="12" t="str">
        <f t="shared" si="1"/>
        <v>L</v>
      </c>
      <c r="X60" s="12">
        <f t="shared" si="2"/>
        <v>24104.166666666668</v>
      </c>
      <c r="Y60" s="12">
        <f t="shared" si="3"/>
        <v>0</v>
      </c>
    </row>
    <row r="61" spans="1:25" ht="15.75" customHeight="1" x14ac:dyDescent="0.25">
      <c r="A61" s="1"/>
      <c r="B61" s="21">
        <v>499</v>
      </c>
      <c r="C61" s="22" t="s">
        <v>63</v>
      </c>
      <c r="D61" s="23" t="s">
        <v>12</v>
      </c>
      <c r="E61" s="24">
        <v>488</v>
      </c>
      <c r="F61" s="25">
        <v>34</v>
      </c>
      <c r="G61" s="18"/>
      <c r="H61" s="19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V61" s="12">
        <f t="shared" si="0"/>
        <v>0</v>
      </c>
      <c r="W61" s="12" t="str">
        <f t="shared" si="1"/>
        <v>L</v>
      </c>
      <c r="X61" s="12">
        <f t="shared" si="2"/>
        <v>13826.666666666668</v>
      </c>
      <c r="Y61" s="12">
        <f t="shared" si="3"/>
        <v>0</v>
      </c>
    </row>
    <row r="62" spans="1:25" ht="15.75" customHeight="1" x14ac:dyDescent="0.25">
      <c r="A62" s="1"/>
      <c r="B62" s="13">
        <v>500</v>
      </c>
      <c r="C62" s="14" t="s">
        <v>58</v>
      </c>
      <c r="D62" s="15" t="s">
        <v>12</v>
      </c>
      <c r="E62" s="16">
        <v>225</v>
      </c>
      <c r="F62" s="17">
        <v>43</v>
      </c>
      <c r="G62" s="18"/>
      <c r="H62" s="19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V62" s="12">
        <f t="shared" si="0"/>
        <v>0</v>
      </c>
      <c r="W62" s="12" t="str">
        <f t="shared" si="1"/>
        <v>L</v>
      </c>
      <c r="X62" s="12">
        <f t="shared" si="2"/>
        <v>8062.5</v>
      </c>
      <c r="Y62" s="12">
        <f t="shared" si="3"/>
        <v>0</v>
      </c>
    </row>
    <row r="63" spans="1:25" ht="15.75" customHeight="1" x14ac:dyDescent="0.25">
      <c r="A63" s="1"/>
      <c r="B63" s="21">
        <v>501</v>
      </c>
      <c r="C63" s="22" t="s">
        <v>64</v>
      </c>
      <c r="D63" s="23" t="s">
        <v>12</v>
      </c>
      <c r="E63" s="24">
        <v>209</v>
      </c>
      <c r="F63" s="25">
        <v>67</v>
      </c>
      <c r="G63" s="18"/>
      <c r="H63" s="19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V63" s="12">
        <f t="shared" si="0"/>
        <v>0</v>
      </c>
      <c r="W63" s="12" t="str">
        <f t="shared" si="1"/>
        <v>M</v>
      </c>
      <c r="X63" s="12">
        <f t="shared" si="2"/>
        <v>11669.166666666668</v>
      </c>
      <c r="Y63" s="12">
        <f t="shared" si="3"/>
        <v>0</v>
      </c>
    </row>
    <row r="64" spans="1:25" ht="15.75" customHeight="1" x14ac:dyDescent="0.25">
      <c r="A64" s="1"/>
      <c r="B64" s="13">
        <v>502</v>
      </c>
      <c r="C64" s="14" t="s">
        <v>65</v>
      </c>
      <c r="D64" s="15" t="s">
        <v>16</v>
      </c>
      <c r="E64" s="16">
        <v>310</v>
      </c>
      <c r="F64" s="17">
        <v>62</v>
      </c>
      <c r="G64" s="18"/>
      <c r="H64" s="19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V64" s="12">
        <f t="shared" si="0"/>
        <v>0</v>
      </c>
      <c r="W64" s="12" t="str">
        <f t="shared" si="1"/>
        <v>L</v>
      </c>
      <c r="X64" s="12">
        <f t="shared" si="2"/>
        <v>16016.666666666668</v>
      </c>
      <c r="Y64" s="12">
        <f t="shared" si="3"/>
        <v>0</v>
      </c>
    </row>
    <row r="65" spans="1:25" ht="15.75" customHeight="1" x14ac:dyDescent="0.25">
      <c r="A65" s="1"/>
      <c r="B65" s="21">
        <v>503</v>
      </c>
      <c r="C65" s="22" t="s">
        <v>61</v>
      </c>
      <c r="D65" s="23" t="s">
        <v>16</v>
      </c>
      <c r="E65" s="24">
        <v>488</v>
      </c>
      <c r="F65" s="25">
        <v>93</v>
      </c>
      <c r="G65" s="18"/>
      <c r="H65" s="19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V65" s="12">
        <f t="shared" si="0"/>
        <v>0</v>
      </c>
      <c r="W65" s="12" t="str">
        <f t="shared" si="1"/>
        <v>M</v>
      </c>
      <c r="X65" s="12">
        <f t="shared" si="2"/>
        <v>37820</v>
      </c>
      <c r="Y65" s="12">
        <f t="shared" si="3"/>
        <v>0</v>
      </c>
    </row>
    <row r="66" spans="1:25" ht="15.75" customHeight="1" x14ac:dyDescent="0.25">
      <c r="A66" s="1"/>
      <c r="B66" s="13">
        <v>504</v>
      </c>
      <c r="C66" s="14" t="s">
        <v>59</v>
      </c>
      <c r="D66" s="15" t="s">
        <v>16</v>
      </c>
      <c r="E66" s="16">
        <v>488</v>
      </c>
      <c r="F66" s="17">
        <v>94</v>
      </c>
      <c r="G66" s="18"/>
      <c r="H66" s="19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V66" s="12">
        <f t="shared" si="0"/>
        <v>0</v>
      </c>
      <c r="W66" s="12" t="str">
        <f t="shared" si="1"/>
        <v>L</v>
      </c>
      <c r="X66" s="12">
        <f t="shared" si="2"/>
        <v>38226.666666666672</v>
      </c>
      <c r="Y66" s="12">
        <f t="shared" si="3"/>
        <v>0</v>
      </c>
    </row>
    <row r="67" spans="1:25" ht="15.75" customHeight="1" x14ac:dyDescent="0.25">
      <c r="A67" s="1"/>
      <c r="B67" s="21">
        <v>505</v>
      </c>
      <c r="C67" s="22" t="s">
        <v>51</v>
      </c>
      <c r="D67" s="23" t="s">
        <v>12</v>
      </c>
      <c r="E67" s="24">
        <v>565</v>
      </c>
      <c r="F67" s="25">
        <v>58</v>
      </c>
      <c r="G67" s="18"/>
      <c r="H67" s="19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V67" s="12">
        <f t="shared" si="0"/>
        <v>0</v>
      </c>
      <c r="W67" s="12" t="str">
        <f t="shared" si="1"/>
        <v>S</v>
      </c>
      <c r="X67" s="12">
        <f t="shared" si="2"/>
        <v>27308.333333333336</v>
      </c>
      <c r="Y67" s="12">
        <f t="shared" si="3"/>
        <v>0</v>
      </c>
    </row>
    <row r="68" spans="1:25" ht="15.75" customHeight="1" x14ac:dyDescent="0.25">
      <c r="A68" s="1"/>
      <c r="B68" s="13">
        <v>506</v>
      </c>
      <c r="C68" s="14" t="s">
        <v>45</v>
      </c>
      <c r="D68" s="15" t="s">
        <v>12</v>
      </c>
      <c r="E68" s="16">
        <v>410</v>
      </c>
      <c r="F68" s="17">
        <v>50</v>
      </c>
      <c r="G68" s="18"/>
      <c r="H68" s="19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V68" s="12">
        <f t="shared" si="0"/>
        <v>0</v>
      </c>
      <c r="W68" s="12" t="str">
        <f t="shared" si="1"/>
        <v>M</v>
      </c>
      <c r="X68" s="12">
        <f t="shared" si="2"/>
        <v>17083.333333333336</v>
      </c>
      <c r="Y68" s="12">
        <f t="shared" si="3"/>
        <v>0</v>
      </c>
    </row>
    <row r="69" spans="1:25" ht="15.75" customHeight="1" x14ac:dyDescent="0.25">
      <c r="A69" s="1"/>
      <c r="B69" s="21">
        <v>507</v>
      </c>
      <c r="C69" s="22" t="s">
        <v>26</v>
      </c>
      <c r="D69" s="23" t="s">
        <v>16</v>
      </c>
      <c r="E69" s="24">
        <v>246</v>
      </c>
      <c r="F69" s="25">
        <v>72</v>
      </c>
      <c r="G69" s="18"/>
      <c r="H69" s="19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V69" s="12">
        <f t="shared" si="0"/>
        <v>0</v>
      </c>
      <c r="W69" s="12" t="str">
        <f t="shared" si="1"/>
        <v>M</v>
      </c>
      <c r="X69" s="12">
        <f t="shared" si="2"/>
        <v>14760</v>
      </c>
      <c r="Y69" s="12">
        <f t="shared" si="3"/>
        <v>0</v>
      </c>
    </row>
    <row r="70" spans="1:25" ht="15.75" customHeight="1" x14ac:dyDescent="0.25">
      <c r="A70" s="1"/>
      <c r="B70" s="13">
        <v>508</v>
      </c>
      <c r="C70" s="14" t="s">
        <v>20</v>
      </c>
      <c r="D70" s="15" t="s">
        <v>12</v>
      </c>
      <c r="E70" s="16">
        <v>310</v>
      </c>
      <c r="F70" s="17">
        <v>79</v>
      </c>
      <c r="G70" s="18"/>
      <c r="H70" s="19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V70" s="12">
        <f t="shared" si="0"/>
        <v>0</v>
      </c>
      <c r="W70" s="12" t="str">
        <f t="shared" si="1"/>
        <v>M</v>
      </c>
      <c r="X70" s="12">
        <f t="shared" si="2"/>
        <v>20408.333333333336</v>
      </c>
      <c r="Y70" s="12">
        <f t="shared" si="3"/>
        <v>0</v>
      </c>
    </row>
    <row r="71" spans="1:25" ht="15.75" customHeight="1" x14ac:dyDescent="0.25">
      <c r="A71" s="1"/>
      <c r="B71" s="21">
        <v>509</v>
      </c>
      <c r="C71" s="22" t="s">
        <v>19</v>
      </c>
      <c r="D71" s="23" t="s">
        <v>12</v>
      </c>
      <c r="E71" s="24">
        <v>325</v>
      </c>
      <c r="F71" s="25">
        <v>42</v>
      </c>
      <c r="G71" s="18"/>
      <c r="H71" s="19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V71" s="12">
        <f t="shared" si="0"/>
        <v>0</v>
      </c>
      <c r="W71" s="12" t="str">
        <f t="shared" si="1"/>
        <v>S</v>
      </c>
      <c r="X71" s="12">
        <f t="shared" si="2"/>
        <v>11375</v>
      </c>
      <c r="Y71" s="12">
        <f t="shared" si="3"/>
        <v>0</v>
      </c>
    </row>
    <row r="72" spans="1:25" ht="15.75" customHeight="1" x14ac:dyDescent="0.25">
      <c r="A72" s="1"/>
      <c r="B72" s="13">
        <v>510</v>
      </c>
      <c r="C72" s="14" t="s">
        <v>11</v>
      </c>
      <c r="D72" s="15" t="s">
        <v>12</v>
      </c>
      <c r="E72" s="16">
        <v>410</v>
      </c>
      <c r="F72" s="17">
        <v>72</v>
      </c>
      <c r="G72" s="18"/>
      <c r="H72" s="19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V72" s="12">
        <f t="shared" si="0"/>
        <v>0</v>
      </c>
      <c r="W72" s="12" t="str">
        <f t="shared" si="1"/>
        <v>L</v>
      </c>
      <c r="X72" s="12">
        <f t="shared" si="2"/>
        <v>24600</v>
      </c>
      <c r="Y72" s="12">
        <f t="shared" si="3"/>
        <v>0</v>
      </c>
    </row>
    <row r="73" spans="1:25" ht="15.75" customHeight="1" x14ac:dyDescent="0.25">
      <c r="A73" s="1"/>
      <c r="B73" s="21">
        <v>511</v>
      </c>
      <c r="C73" s="22" t="s">
        <v>66</v>
      </c>
      <c r="D73" s="23" t="s">
        <v>16</v>
      </c>
      <c r="E73" s="24">
        <v>520</v>
      </c>
      <c r="F73" s="25">
        <v>36</v>
      </c>
      <c r="G73" s="18"/>
      <c r="H73" s="19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V73" s="12">
        <f t="shared" si="0"/>
        <v>0</v>
      </c>
      <c r="W73" s="12" t="str">
        <f t="shared" si="1"/>
        <v>S</v>
      </c>
      <c r="X73" s="12">
        <f t="shared" si="2"/>
        <v>15600</v>
      </c>
      <c r="Y73" s="12">
        <f t="shared" si="3"/>
        <v>0</v>
      </c>
    </row>
    <row r="74" spans="1:25" ht="15.75" customHeight="1" x14ac:dyDescent="0.25">
      <c r="A74" s="1"/>
      <c r="B74" s="13">
        <v>512</v>
      </c>
      <c r="C74" s="14" t="s">
        <v>24</v>
      </c>
      <c r="D74" s="15" t="s">
        <v>16</v>
      </c>
      <c r="E74" s="16">
        <v>325</v>
      </c>
      <c r="F74" s="17">
        <v>25</v>
      </c>
      <c r="G74" s="18"/>
      <c r="H74" s="19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V74" s="12">
        <f t="shared" si="0"/>
        <v>0</v>
      </c>
      <c r="W74" s="12" t="str">
        <f t="shared" si="1"/>
        <v>L</v>
      </c>
      <c r="X74" s="12">
        <f t="shared" si="2"/>
        <v>6770.8333333333339</v>
      </c>
      <c r="Y74" s="12">
        <f t="shared" si="3"/>
        <v>0</v>
      </c>
    </row>
    <row r="75" spans="1:25" ht="15.75" customHeight="1" x14ac:dyDescent="0.25">
      <c r="A75" s="1"/>
      <c r="B75" s="21">
        <v>513</v>
      </c>
      <c r="C75" s="22" t="s">
        <v>42</v>
      </c>
      <c r="D75" s="23" t="s">
        <v>16</v>
      </c>
      <c r="E75" s="24">
        <v>288</v>
      </c>
      <c r="F75" s="25">
        <v>67</v>
      </c>
      <c r="G75" s="18"/>
      <c r="H75" s="19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V75" s="12">
        <f t="shared" si="0"/>
        <v>0</v>
      </c>
      <c r="W75" s="12" t="str">
        <f t="shared" si="1"/>
        <v>L</v>
      </c>
      <c r="X75" s="12">
        <f t="shared" si="2"/>
        <v>16080</v>
      </c>
      <c r="Y75" s="12">
        <f t="shared" si="3"/>
        <v>0</v>
      </c>
    </row>
    <row r="76" spans="1:25" ht="15.75" customHeight="1" x14ac:dyDescent="0.25">
      <c r="A76" s="1"/>
      <c r="B76" s="13">
        <v>514</v>
      </c>
      <c r="C76" s="14" t="s">
        <v>56</v>
      </c>
      <c r="D76" s="15" t="s">
        <v>12</v>
      </c>
      <c r="E76" s="16">
        <v>470</v>
      </c>
      <c r="F76" s="17">
        <v>92</v>
      </c>
      <c r="G76" s="18"/>
      <c r="H76" s="19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V76" s="12">
        <f t="shared" si="0"/>
        <v>0</v>
      </c>
      <c r="W76" s="12" t="str">
        <f t="shared" si="1"/>
        <v>L</v>
      </c>
      <c r="X76" s="12">
        <f t="shared" si="2"/>
        <v>36033.333333333336</v>
      </c>
      <c r="Y76" s="12">
        <f t="shared" si="3"/>
        <v>0</v>
      </c>
    </row>
    <row r="77" spans="1:25" ht="15.75" customHeight="1" x14ac:dyDescent="0.25">
      <c r="A77" s="1"/>
      <c r="B77" s="21">
        <v>515</v>
      </c>
      <c r="C77" s="22" t="s">
        <v>21</v>
      </c>
      <c r="D77" s="23" t="s">
        <v>12</v>
      </c>
      <c r="E77" s="24">
        <v>488</v>
      </c>
      <c r="F77" s="25">
        <v>98</v>
      </c>
      <c r="G77" s="18"/>
      <c r="H77" s="19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V77" s="12">
        <f t="shared" si="0"/>
        <v>0</v>
      </c>
      <c r="W77" s="12" t="str">
        <f t="shared" si="1"/>
        <v>S</v>
      </c>
      <c r="X77" s="12">
        <f t="shared" si="2"/>
        <v>39853.333333333336</v>
      </c>
      <c r="Y77" s="12">
        <f t="shared" si="3"/>
        <v>0</v>
      </c>
    </row>
    <row r="78" spans="1:25" ht="15.75" customHeight="1" x14ac:dyDescent="0.25">
      <c r="A78" s="1"/>
      <c r="B78" s="13">
        <v>516</v>
      </c>
      <c r="C78" s="14" t="s">
        <v>67</v>
      </c>
      <c r="D78" s="15" t="s">
        <v>16</v>
      </c>
      <c r="E78" s="16">
        <v>330</v>
      </c>
      <c r="F78" s="17">
        <v>55</v>
      </c>
      <c r="G78" s="18"/>
      <c r="H78" s="19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V78" s="12">
        <f t="shared" si="0"/>
        <v>0</v>
      </c>
      <c r="W78" s="12" t="str">
        <f t="shared" si="1"/>
        <v>S</v>
      </c>
      <c r="X78" s="12">
        <f t="shared" si="2"/>
        <v>15125</v>
      </c>
      <c r="Y78" s="12">
        <f t="shared" si="3"/>
        <v>0</v>
      </c>
    </row>
    <row r="79" spans="1:25" ht="15.75" customHeight="1" x14ac:dyDescent="0.25">
      <c r="A79" s="1"/>
      <c r="B79" s="21">
        <v>517</v>
      </c>
      <c r="C79" s="22" t="s">
        <v>67</v>
      </c>
      <c r="D79" s="23" t="s">
        <v>12</v>
      </c>
      <c r="E79" s="24">
        <v>330</v>
      </c>
      <c r="F79" s="25">
        <v>79</v>
      </c>
      <c r="G79" s="18"/>
      <c r="H79" s="19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V79" s="12">
        <f t="shared" si="0"/>
        <v>0</v>
      </c>
      <c r="W79" s="12" t="str">
        <f t="shared" si="1"/>
        <v>S</v>
      </c>
      <c r="X79" s="12">
        <f t="shared" si="2"/>
        <v>21725</v>
      </c>
      <c r="Y79" s="12">
        <f t="shared" si="3"/>
        <v>0</v>
      </c>
    </row>
    <row r="80" spans="1:25" ht="15.75" customHeight="1" x14ac:dyDescent="0.25">
      <c r="A80" s="1"/>
      <c r="B80" s="13">
        <v>518</v>
      </c>
      <c r="C80" s="14" t="s">
        <v>56</v>
      </c>
      <c r="D80" s="15" t="s">
        <v>12</v>
      </c>
      <c r="E80" s="16">
        <v>470</v>
      </c>
      <c r="F80" s="17">
        <v>95</v>
      </c>
      <c r="G80" s="18"/>
      <c r="H80" s="19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V80" s="12">
        <f t="shared" si="0"/>
        <v>0</v>
      </c>
      <c r="W80" s="12" t="str">
        <f t="shared" si="1"/>
        <v>L</v>
      </c>
      <c r="X80" s="12">
        <f t="shared" si="2"/>
        <v>37208.333333333336</v>
      </c>
      <c r="Y80" s="12">
        <f t="shared" si="3"/>
        <v>0</v>
      </c>
    </row>
    <row r="81" spans="1:25" ht="15.75" customHeight="1" x14ac:dyDescent="0.25">
      <c r="A81" s="1"/>
      <c r="B81" s="21">
        <v>519</v>
      </c>
      <c r="C81" s="22" t="s">
        <v>52</v>
      </c>
      <c r="D81" s="23" t="s">
        <v>12</v>
      </c>
      <c r="E81" s="24">
        <v>330</v>
      </c>
      <c r="F81" s="25">
        <v>100</v>
      </c>
      <c r="G81" s="18"/>
      <c r="H81" s="19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V81" s="12">
        <f t="shared" si="0"/>
        <v>0</v>
      </c>
      <c r="W81" s="12" t="str">
        <f t="shared" si="1"/>
        <v>M</v>
      </c>
      <c r="X81" s="12">
        <f t="shared" si="2"/>
        <v>27500</v>
      </c>
      <c r="Y81" s="12">
        <f t="shared" si="3"/>
        <v>0</v>
      </c>
    </row>
    <row r="82" spans="1:25" ht="15.75" customHeight="1" x14ac:dyDescent="0.25">
      <c r="A82" s="1"/>
      <c r="B82" s="13">
        <v>520</v>
      </c>
      <c r="C82" s="14" t="s">
        <v>48</v>
      </c>
      <c r="D82" s="15" t="s">
        <v>16</v>
      </c>
      <c r="E82" s="16">
        <v>288</v>
      </c>
      <c r="F82" s="17">
        <v>83</v>
      </c>
      <c r="G82" s="18"/>
      <c r="H82" s="19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V82" s="12">
        <f t="shared" si="0"/>
        <v>0</v>
      </c>
      <c r="W82" s="12" t="str">
        <f t="shared" si="1"/>
        <v>S</v>
      </c>
      <c r="X82" s="12">
        <f t="shared" si="2"/>
        <v>19920</v>
      </c>
      <c r="Y82" s="12">
        <f t="shared" si="3"/>
        <v>0</v>
      </c>
    </row>
    <row r="83" spans="1:25" ht="15.75" customHeight="1" x14ac:dyDescent="0.25">
      <c r="A83" s="1"/>
      <c r="B83" s="21">
        <v>521</v>
      </c>
      <c r="C83" s="22" t="s">
        <v>68</v>
      </c>
      <c r="D83" s="23" t="s">
        <v>12</v>
      </c>
      <c r="E83" s="24">
        <v>270</v>
      </c>
      <c r="F83" s="25">
        <v>62</v>
      </c>
      <c r="G83" s="18"/>
      <c r="H83" s="19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V83" s="12">
        <f t="shared" si="0"/>
        <v>0</v>
      </c>
      <c r="W83" s="12" t="str">
        <f t="shared" si="1"/>
        <v>M</v>
      </c>
      <c r="X83" s="12">
        <f t="shared" si="2"/>
        <v>13950</v>
      </c>
      <c r="Y83" s="12">
        <f t="shared" si="3"/>
        <v>0</v>
      </c>
    </row>
    <row r="84" spans="1:25" ht="15.75" customHeight="1" x14ac:dyDescent="0.25">
      <c r="A84" s="1"/>
      <c r="B84" s="13">
        <v>522</v>
      </c>
      <c r="C84" s="14" t="s">
        <v>51</v>
      </c>
      <c r="D84" s="15" t="s">
        <v>16</v>
      </c>
      <c r="E84" s="16">
        <v>565</v>
      </c>
      <c r="F84" s="17">
        <v>83</v>
      </c>
      <c r="G84" s="18"/>
      <c r="H84" s="19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V84" s="12">
        <f t="shared" si="0"/>
        <v>0</v>
      </c>
      <c r="W84" s="12" t="str">
        <f t="shared" si="1"/>
        <v>S</v>
      </c>
      <c r="X84" s="12">
        <f t="shared" si="2"/>
        <v>39079.166666666672</v>
      </c>
      <c r="Y84" s="12">
        <f t="shared" si="3"/>
        <v>0</v>
      </c>
    </row>
    <row r="85" spans="1:25" ht="15.75" customHeight="1" x14ac:dyDescent="0.25">
      <c r="A85" s="1"/>
      <c r="B85" s="21">
        <v>523</v>
      </c>
      <c r="C85" s="22" t="s">
        <v>39</v>
      </c>
      <c r="D85" s="23" t="s">
        <v>16</v>
      </c>
      <c r="E85" s="24">
        <v>310</v>
      </c>
      <c r="F85" s="25">
        <v>45</v>
      </c>
      <c r="G85" s="18"/>
      <c r="H85" s="19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V85" s="12">
        <f t="shared" si="0"/>
        <v>0</v>
      </c>
      <c r="W85" s="12" t="str">
        <f t="shared" si="1"/>
        <v>S</v>
      </c>
      <c r="X85" s="12">
        <f t="shared" si="2"/>
        <v>11625</v>
      </c>
      <c r="Y85" s="12">
        <f t="shared" si="3"/>
        <v>0</v>
      </c>
    </row>
    <row r="86" spans="1:25" ht="15.75" customHeight="1" x14ac:dyDescent="0.25">
      <c r="A86" s="1"/>
      <c r="B86" s="13">
        <v>524</v>
      </c>
      <c r="C86" s="14" t="s">
        <v>69</v>
      </c>
      <c r="D86" s="15" t="s">
        <v>12</v>
      </c>
      <c r="E86" s="16">
        <v>272</v>
      </c>
      <c r="F86" s="17">
        <v>85</v>
      </c>
      <c r="G86" s="18"/>
      <c r="H86" s="19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V86" s="12">
        <f t="shared" si="0"/>
        <v>0</v>
      </c>
      <c r="W86" s="12" t="str">
        <f t="shared" si="1"/>
        <v>S</v>
      </c>
      <c r="X86" s="12">
        <f t="shared" si="2"/>
        <v>19266.666666666668</v>
      </c>
      <c r="Y86" s="12">
        <f t="shared" si="3"/>
        <v>0</v>
      </c>
    </row>
    <row r="87" spans="1:25" ht="15.75" customHeight="1" x14ac:dyDescent="0.25">
      <c r="A87" s="1"/>
      <c r="B87" s="21">
        <v>525</v>
      </c>
      <c r="C87" s="22" t="s">
        <v>67</v>
      </c>
      <c r="D87" s="23" t="s">
        <v>12</v>
      </c>
      <c r="E87" s="24">
        <v>330</v>
      </c>
      <c r="F87" s="25">
        <v>46</v>
      </c>
      <c r="G87" s="18"/>
      <c r="H87" s="19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V87" s="12">
        <f t="shared" si="0"/>
        <v>0</v>
      </c>
      <c r="W87" s="12" t="str">
        <f t="shared" si="1"/>
        <v>S</v>
      </c>
      <c r="X87" s="12">
        <f t="shared" si="2"/>
        <v>12650</v>
      </c>
      <c r="Y87" s="12">
        <f t="shared" si="3"/>
        <v>0</v>
      </c>
    </row>
    <row r="88" spans="1:25" ht="15.75" customHeight="1" x14ac:dyDescent="0.25">
      <c r="A88" s="1"/>
      <c r="B88" s="13">
        <v>526</v>
      </c>
      <c r="C88" s="14" t="s">
        <v>70</v>
      </c>
      <c r="D88" s="15" t="s">
        <v>16</v>
      </c>
      <c r="E88" s="16">
        <v>209</v>
      </c>
      <c r="F88" s="17">
        <v>58</v>
      </c>
      <c r="G88" s="18"/>
      <c r="H88" s="19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V88" s="12">
        <f t="shared" si="0"/>
        <v>0</v>
      </c>
      <c r="W88" s="12" t="str">
        <f t="shared" si="1"/>
        <v>S</v>
      </c>
      <c r="X88" s="12">
        <f t="shared" si="2"/>
        <v>10101.666666666668</v>
      </c>
      <c r="Y88" s="12">
        <f t="shared" si="3"/>
        <v>0</v>
      </c>
    </row>
    <row r="89" spans="1:25" ht="15.75" customHeight="1" x14ac:dyDescent="0.25">
      <c r="A89" s="1"/>
      <c r="B89" s="21">
        <v>527</v>
      </c>
      <c r="C89" s="22" t="s">
        <v>24</v>
      </c>
      <c r="D89" s="23" t="s">
        <v>12</v>
      </c>
      <c r="E89" s="24">
        <v>325</v>
      </c>
      <c r="F89" s="25">
        <v>41</v>
      </c>
      <c r="G89" s="18"/>
      <c r="H89" s="19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V89" s="12">
        <f t="shared" si="0"/>
        <v>0</v>
      </c>
      <c r="W89" s="12" t="str">
        <f t="shared" si="1"/>
        <v>L</v>
      </c>
      <c r="X89" s="12">
        <f t="shared" si="2"/>
        <v>11104.166666666668</v>
      </c>
      <c r="Y89" s="12">
        <f t="shared" si="3"/>
        <v>0</v>
      </c>
    </row>
    <row r="90" spans="1:25" ht="15.75" customHeight="1" x14ac:dyDescent="0.25">
      <c r="A90" s="1"/>
      <c r="B90" s="13">
        <v>528</v>
      </c>
      <c r="C90" s="14" t="s">
        <v>14</v>
      </c>
      <c r="D90" s="15" t="s">
        <v>16</v>
      </c>
      <c r="E90" s="16">
        <v>272</v>
      </c>
      <c r="F90" s="17">
        <v>54</v>
      </c>
      <c r="G90" s="18"/>
      <c r="H90" s="19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V90" s="12">
        <f t="shared" si="0"/>
        <v>0</v>
      </c>
      <c r="W90" s="12" t="str">
        <f t="shared" si="1"/>
        <v>L</v>
      </c>
      <c r="X90" s="12">
        <f t="shared" si="2"/>
        <v>12240</v>
      </c>
      <c r="Y90" s="12">
        <f t="shared" si="3"/>
        <v>0</v>
      </c>
    </row>
    <row r="91" spans="1:25" ht="15.75" customHeight="1" x14ac:dyDescent="0.25">
      <c r="A91" s="1"/>
      <c r="B91" s="21">
        <v>529</v>
      </c>
      <c r="C91" s="22" t="s">
        <v>28</v>
      </c>
      <c r="D91" s="23" t="s">
        <v>16</v>
      </c>
      <c r="E91" s="24">
        <v>246</v>
      </c>
      <c r="F91" s="25">
        <v>61</v>
      </c>
      <c r="G91" s="18"/>
      <c r="H91" s="19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V91" s="12">
        <f t="shared" si="0"/>
        <v>0</v>
      </c>
      <c r="W91" s="12" t="str">
        <f t="shared" si="1"/>
        <v>L</v>
      </c>
      <c r="X91" s="12">
        <f t="shared" si="2"/>
        <v>12505</v>
      </c>
      <c r="Y91" s="12">
        <f t="shared" si="3"/>
        <v>0</v>
      </c>
    </row>
    <row r="92" spans="1:25" ht="15.75" customHeight="1" x14ac:dyDescent="0.25">
      <c r="A92" s="1"/>
      <c r="B92" s="13">
        <v>530</v>
      </c>
      <c r="C92" s="14" t="s">
        <v>71</v>
      </c>
      <c r="D92" s="15" t="s">
        <v>12</v>
      </c>
      <c r="E92" s="16">
        <v>410</v>
      </c>
      <c r="F92" s="17">
        <v>94</v>
      </c>
      <c r="G92" s="18"/>
      <c r="H92" s="19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V92" s="12">
        <f t="shared" si="0"/>
        <v>0</v>
      </c>
      <c r="W92" s="12" t="str">
        <f t="shared" si="1"/>
        <v>S</v>
      </c>
      <c r="X92" s="12">
        <f t="shared" si="2"/>
        <v>32116.666666666668</v>
      </c>
      <c r="Y92" s="12">
        <f t="shared" si="3"/>
        <v>0</v>
      </c>
    </row>
    <row r="93" spans="1:25" ht="15.75" customHeight="1" x14ac:dyDescent="0.25">
      <c r="A93" s="1"/>
      <c r="B93" s="21">
        <v>531</v>
      </c>
      <c r="C93" s="22" t="s">
        <v>51</v>
      </c>
      <c r="D93" s="23" t="s">
        <v>12</v>
      </c>
      <c r="E93" s="24">
        <v>565</v>
      </c>
      <c r="F93" s="25">
        <v>72</v>
      </c>
      <c r="G93" s="18"/>
      <c r="H93" s="19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V93" s="12">
        <f t="shared" si="0"/>
        <v>0</v>
      </c>
      <c r="W93" s="12" t="str">
        <f t="shared" si="1"/>
        <v>S</v>
      </c>
      <c r="X93" s="12">
        <f t="shared" si="2"/>
        <v>33900</v>
      </c>
      <c r="Y93" s="12">
        <f t="shared" si="3"/>
        <v>0</v>
      </c>
    </row>
    <row r="94" spans="1:25" ht="15.75" customHeight="1" x14ac:dyDescent="0.25">
      <c r="A94" s="1"/>
      <c r="B94" s="13">
        <v>532</v>
      </c>
      <c r="C94" s="14" t="s">
        <v>65</v>
      </c>
      <c r="D94" s="15" t="s">
        <v>12</v>
      </c>
      <c r="E94" s="16">
        <v>310</v>
      </c>
      <c r="F94" s="17">
        <v>55</v>
      </c>
      <c r="G94" s="18"/>
      <c r="H94" s="19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V94" s="12">
        <f t="shared" si="0"/>
        <v>0</v>
      </c>
      <c r="W94" s="12" t="str">
        <f t="shared" si="1"/>
        <v>L</v>
      </c>
      <c r="X94" s="12">
        <f t="shared" si="2"/>
        <v>14208.333333333334</v>
      </c>
      <c r="Y94" s="12">
        <f t="shared" si="3"/>
        <v>0</v>
      </c>
    </row>
    <row r="95" spans="1:25" ht="15.75" customHeight="1" x14ac:dyDescent="0.25">
      <c r="A95" s="1"/>
      <c r="B95" s="21">
        <v>533</v>
      </c>
      <c r="C95" s="22" t="s">
        <v>67</v>
      </c>
      <c r="D95" s="23" t="s">
        <v>16</v>
      </c>
      <c r="E95" s="24">
        <v>330</v>
      </c>
      <c r="F95" s="25">
        <v>45</v>
      </c>
      <c r="G95" s="18"/>
      <c r="H95" s="19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V95" s="12">
        <f t="shared" si="0"/>
        <v>0</v>
      </c>
      <c r="W95" s="12" t="str">
        <f t="shared" si="1"/>
        <v>S</v>
      </c>
      <c r="X95" s="12">
        <f t="shared" si="2"/>
        <v>12375</v>
      </c>
      <c r="Y95" s="12">
        <f t="shared" si="3"/>
        <v>0</v>
      </c>
    </row>
    <row r="96" spans="1:25" ht="15.75" customHeight="1" x14ac:dyDescent="0.25">
      <c r="A96" s="1"/>
      <c r="B96" s="13">
        <v>534</v>
      </c>
      <c r="C96" s="14" t="s">
        <v>72</v>
      </c>
      <c r="D96" s="15" t="s">
        <v>16</v>
      </c>
      <c r="E96" s="16">
        <v>488</v>
      </c>
      <c r="F96" s="17">
        <v>29</v>
      </c>
      <c r="G96" s="18"/>
      <c r="H96" s="19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V96" s="12">
        <f t="shared" si="0"/>
        <v>0</v>
      </c>
      <c r="W96" s="12" t="str">
        <f t="shared" si="1"/>
        <v>S</v>
      </c>
      <c r="X96" s="12">
        <f t="shared" si="2"/>
        <v>11793.333333333334</v>
      </c>
      <c r="Y96" s="12">
        <f t="shared" si="3"/>
        <v>0</v>
      </c>
    </row>
    <row r="97" spans="1:25" ht="15.75" customHeight="1" x14ac:dyDescent="0.25">
      <c r="A97" s="1"/>
      <c r="B97" s="21">
        <v>535</v>
      </c>
      <c r="C97" s="22" t="s">
        <v>20</v>
      </c>
      <c r="D97" s="23" t="s">
        <v>12</v>
      </c>
      <c r="E97" s="24">
        <v>310</v>
      </c>
      <c r="F97" s="25">
        <v>46</v>
      </c>
      <c r="G97" s="18"/>
      <c r="H97" s="19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V97" s="12">
        <f t="shared" si="0"/>
        <v>0</v>
      </c>
      <c r="W97" s="12" t="str">
        <f t="shared" si="1"/>
        <v>M</v>
      </c>
      <c r="X97" s="12">
        <f t="shared" si="2"/>
        <v>11883.333333333334</v>
      </c>
      <c r="Y97" s="12">
        <f t="shared" si="3"/>
        <v>0</v>
      </c>
    </row>
    <row r="98" spans="1:25" ht="15.75" customHeight="1" x14ac:dyDescent="0.25">
      <c r="A98" s="1"/>
      <c r="B98" s="13">
        <v>536</v>
      </c>
      <c r="C98" s="14" t="s">
        <v>73</v>
      </c>
      <c r="D98" s="15" t="s">
        <v>12</v>
      </c>
      <c r="E98" s="16">
        <v>270</v>
      </c>
      <c r="F98" s="17">
        <v>55</v>
      </c>
      <c r="G98" s="18"/>
      <c r="H98" s="19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V98" s="12">
        <f t="shared" si="0"/>
        <v>0</v>
      </c>
      <c r="W98" s="12" t="str">
        <f t="shared" si="1"/>
        <v>S</v>
      </c>
      <c r="X98" s="12">
        <f t="shared" si="2"/>
        <v>12375</v>
      </c>
      <c r="Y98" s="12">
        <f t="shared" si="3"/>
        <v>0</v>
      </c>
    </row>
    <row r="99" spans="1:25" ht="15.75" customHeight="1" x14ac:dyDescent="0.25">
      <c r="A99" s="1"/>
      <c r="B99" s="21">
        <v>537</v>
      </c>
      <c r="C99" s="22" t="s">
        <v>61</v>
      </c>
      <c r="D99" s="23" t="s">
        <v>16</v>
      </c>
      <c r="E99" s="24">
        <v>488</v>
      </c>
      <c r="F99" s="25">
        <v>93</v>
      </c>
      <c r="G99" s="18"/>
      <c r="H99" s="19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V99" s="12">
        <f t="shared" si="0"/>
        <v>0</v>
      </c>
      <c r="W99" s="12" t="str">
        <f t="shared" si="1"/>
        <v>M</v>
      </c>
      <c r="X99" s="12">
        <f t="shared" si="2"/>
        <v>37820</v>
      </c>
      <c r="Y99" s="12">
        <f t="shared" si="3"/>
        <v>0</v>
      </c>
    </row>
    <row r="100" spans="1:25" ht="15.75" customHeight="1" x14ac:dyDescent="0.25">
      <c r="A100" s="1"/>
      <c r="B100" s="13">
        <v>538</v>
      </c>
      <c r="C100" s="14" t="s">
        <v>64</v>
      </c>
      <c r="D100" s="15" t="s">
        <v>16</v>
      </c>
      <c r="E100" s="16">
        <v>209</v>
      </c>
      <c r="F100" s="17">
        <v>39</v>
      </c>
      <c r="G100" s="18"/>
      <c r="H100" s="19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V100" s="12">
        <f t="shared" si="0"/>
        <v>0</v>
      </c>
      <c r="W100" s="12" t="str">
        <f t="shared" si="1"/>
        <v>M</v>
      </c>
      <c r="X100" s="12">
        <f t="shared" si="2"/>
        <v>6792.5</v>
      </c>
      <c r="Y100" s="12">
        <f t="shared" si="3"/>
        <v>0</v>
      </c>
    </row>
    <row r="101" spans="1:25" ht="15.75" customHeight="1" x14ac:dyDescent="0.25">
      <c r="A101" s="1"/>
      <c r="B101" s="21">
        <v>539</v>
      </c>
      <c r="C101" s="22" t="s">
        <v>17</v>
      </c>
      <c r="D101" s="23" t="s">
        <v>12</v>
      </c>
      <c r="E101" s="24">
        <v>565</v>
      </c>
      <c r="F101" s="25">
        <v>75</v>
      </c>
      <c r="G101" s="18"/>
      <c r="H101" s="19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V101" s="12">
        <f t="shared" si="0"/>
        <v>0</v>
      </c>
      <c r="W101" s="12" t="str">
        <f t="shared" si="1"/>
        <v>M</v>
      </c>
      <c r="X101" s="12">
        <f t="shared" si="2"/>
        <v>35312.5</v>
      </c>
      <c r="Y101" s="12">
        <f t="shared" si="3"/>
        <v>0</v>
      </c>
    </row>
    <row r="102" spans="1:25" ht="15.75" customHeight="1" x14ac:dyDescent="0.25">
      <c r="A102" s="1"/>
      <c r="B102" s="13">
        <v>540</v>
      </c>
      <c r="C102" s="14" t="s">
        <v>74</v>
      </c>
      <c r="D102" s="15" t="s">
        <v>12</v>
      </c>
      <c r="E102" s="16">
        <v>345</v>
      </c>
      <c r="F102" s="17">
        <v>32</v>
      </c>
      <c r="G102" s="18"/>
      <c r="H102" s="19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V102" s="12">
        <f t="shared" si="0"/>
        <v>0</v>
      </c>
      <c r="W102" s="12" t="str">
        <f t="shared" si="1"/>
        <v>S</v>
      </c>
      <c r="X102" s="12">
        <f t="shared" si="2"/>
        <v>9200</v>
      </c>
      <c r="Y102" s="12">
        <f t="shared" si="3"/>
        <v>0</v>
      </c>
    </row>
    <row r="103" spans="1:25" ht="15.75" customHeight="1" x14ac:dyDescent="0.25">
      <c r="A103" s="1"/>
      <c r="B103" s="21">
        <v>541</v>
      </c>
      <c r="C103" s="22" t="s">
        <v>75</v>
      </c>
      <c r="D103" s="23" t="s">
        <v>16</v>
      </c>
      <c r="E103" s="24">
        <v>325</v>
      </c>
      <c r="F103" s="25">
        <v>44</v>
      </c>
      <c r="G103" s="18"/>
      <c r="H103" s="19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V103" s="12">
        <f t="shared" si="0"/>
        <v>0</v>
      </c>
      <c r="W103" s="12" t="str">
        <f t="shared" si="1"/>
        <v>L</v>
      </c>
      <c r="X103" s="12">
        <f t="shared" si="2"/>
        <v>11916.666666666668</v>
      </c>
      <c r="Y103" s="12">
        <f t="shared" si="3"/>
        <v>0</v>
      </c>
    </row>
    <row r="104" spans="1:25" ht="15.75" customHeight="1" x14ac:dyDescent="0.25">
      <c r="A104" s="1"/>
      <c r="B104" s="13">
        <v>542</v>
      </c>
      <c r="C104" s="14" t="s">
        <v>76</v>
      </c>
      <c r="D104" s="15" t="s">
        <v>16</v>
      </c>
      <c r="E104" s="16">
        <v>225</v>
      </c>
      <c r="F104" s="17">
        <v>35</v>
      </c>
      <c r="G104" s="18"/>
      <c r="H104" s="19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V104" s="12">
        <f t="shared" si="0"/>
        <v>0</v>
      </c>
      <c r="W104" s="12" t="str">
        <f t="shared" si="1"/>
        <v>M</v>
      </c>
      <c r="X104" s="12">
        <f t="shared" si="2"/>
        <v>6562.5</v>
      </c>
      <c r="Y104" s="12">
        <f t="shared" si="3"/>
        <v>0</v>
      </c>
    </row>
    <row r="105" spans="1:25" ht="15.75" customHeight="1" x14ac:dyDescent="0.25">
      <c r="A105" s="1"/>
      <c r="B105" s="21">
        <v>543</v>
      </c>
      <c r="C105" s="22" t="s">
        <v>70</v>
      </c>
      <c r="D105" s="23" t="s">
        <v>16</v>
      </c>
      <c r="E105" s="24">
        <v>209</v>
      </c>
      <c r="F105" s="25">
        <v>26</v>
      </c>
      <c r="G105" s="18"/>
      <c r="H105" s="19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V105" s="12">
        <f t="shared" si="0"/>
        <v>0</v>
      </c>
      <c r="W105" s="12" t="str">
        <f t="shared" si="1"/>
        <v>S</v>
      </c>
      <c r="X105" s="12">
        <f t="shared" si="2"/>
        <v>4528.3333333333339</v>
      </c>
      <c r="Y105" s="12">
        <f t="shared" si="3"/>
        <v>0</v>
      </c>
    </row>
    <row r="106" spans="1:25" ht="15.75" customHeight="1" x14ac:dyDescent="0.25">
      <c r="A106" s="1"/>
      <c r="B106" s="13">
        <v>544</v>
      </c>
      <c r="C106" s="14" t="s">
        <v>32</v>
      </c>
      <c r="D106" s="15" t="s">
        <v>12</v>
      </c>
      <c r="E106" s="16">
        <v>209</v>
      </c>
      <c r="F106" s="17">
        <v>37</v>
      </c>
      <c r="G106" s="18"/>
      <c r="H106" s="19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V106" s="12">
        <f t="shared" si="0"/>
        <v>0</v>
      </c>
      <c r="W106" s="12" t="str">
        <f t="shared" si="1"/>
        <v>L</v>
      </c>
      <c r="X106" s="12">
        <f t="shared" si="2"/>
        <v>6444.166666666667</v>
      </c>
      <c r="Y106" s="12">
        <f t="shared" si="3"/>
        <v>0</v>
      </c>
    </row>
    <row r="107" spans="1:25" ht="15.75" customHeight="1" x14ac:dyDescent="0.25">
      <c r="A107" s="1"/>
      <c r="B107" s="21">
        <v>545</v>
      </c>
      <c r="C107" s="22" t="s">
        <v>77</v>
      </c>
      <c r="D107" s="23" t="s">
        <v>16</v>
      </c>
      <c r="E107" s="24">
        <v>246</v>
      </c>
      <c r="F107" s="25">
        <v>77</v>
      </c>
      <c r="G107" s="18"/>
      <c r="H107" s="19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V107" s="12">
        <f t="shared" si="0"/>
        <v>0</v>
      </c>
      <c r="W107" s="12" t="str">
        <f t="shared" si="1"/>
        <v>S</v>
      </c>
      <c r="X107" s="12">
        <f t="shared" si="2"/>
        <v>15785</v>
      </c>
      <c r="Y107" s="12">
        <f t="shared" si="3"/>
        <v>0</v>
      </c>
    </row>
    <row r="108" spans="1:25" ht="15.75" customHeight="1" x14ac:dyDescent="0.25">
      <c r="A108" s="1"/>
      <c r="B108" s="13">
        <v>546</v>
      </c>
      <c r="C108" s="14" t="s">
        <v>52</v>
      </c>
      <c r="D108" s="15" t="s">
        <v>16</v>
      </c>
      <c r="E108" s="16">
        <v>330</v>
      </c>
      <c r="F108" s="17">
        <v>71</v>
      </c>
      <c r="G108" s="18"/>
      <c r="H108" s="19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V108" s="12">
        <f t="shared" si="0"/>
        <v>0</v>
      </c>
      <c r="W108" s="12" t="str">
        <f t="shared" si="1"/>
        <v>M</v>
      </c>
      <c r="X108" s="12">
        <f t="shared" si="2"/>
        <v>19525</v>
      </c>
      <c r="Y108" s="12">
        <f t="shared" si="3"/>
        <v>0</v>
      </c>
    </row>
    <row r="109" spans="1:25" ht="15.75" customHeight="1" x14ac:dyDescent="0.25">
      <c r="A109" s="1"/>
      <c r="B109" s="21">
        <v>547</v>
      </c>
      <c r="C109" s="22" t="s">
        <v>14</v>
      </c>
      <c r="D109" s="23" t="s">
        <v>16</v>
      </c>
      <c r="E109" s="24">
        <v>272</v>
      </c>
      <c r="F109" s="25">
        <v>76</v>
      </c>
      <c r="G109" s="18"/>
      <c r="H109" s="19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V109" s="12">
        <f t="shared" si="0"/>
        <v>0</v>
      </c>
      <c r="W109" s="12" t="str">
        <f t="shared" si="1"/>
        <v>L</v>
      </c>
      <c r="X109" s="12">
        <f t="shared" si="2"/>
        <v>17226.666666666668</v>
      </c>
      <c r="Y109" s="12">
        <f t="shared" si="3"/>
        <v>0</v>
      </c>
    </row>
    <row r="110" spans="1:25" ht="15.75" customHeight="1" x14ac:dyDescent="0.25">
      <c r="A110" s="1"/>
      <c r="B110" s="13">
        <v>548</v>
      </c>
      <c r="C110" s="14" t="s">
        <v>75</v>
      </c>
      <c r="D110" s="15" t="s">
        <v>16</v>
      </c>
      <c r="E110" s="16">
        <v>325</v>
      </c>
      <c r="F110" s="17">
        <v>65</v>
      </c>
      <c r="G110" s="18"/>
      <c r="H110" s="19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V110" s="12">
        <f t="shared" si="0"/>
        <v>0</v>
      </c>
      <c r="W110" s="12" t="str">
        <f t="shared" si="1"/>
        <v>L</v>
      </c>
      <c r="X110" s="12">
        <f t="shared" si="2"/>
        <v>17604.166666666668</v>
      </c>
      <c r="Y110" s="12">
        <f t="shared" si="3"/>
        <v>0</v>
      </c>
    </row>
    <row r="111" spans="1:25" ht="15.75" customHeight="1" x14ac:dyDescent="0.25">
      <c r="A111" s="1"/>
      <c r="B111" s="21">
        <v>549</v>
      </c>
      <c r="C111" s="22" t="s">
        <v>64</v>
      </c>
      <c r="D111" s="23" t="s">
        <v>12</v>
      </c>
      <c r="E111" s="24">
        <v>209</v>
      </c>
      <c r="F111" s="25">
        <v>94</v>
      </c>
      <c r="G111" s="18"/>
      <c r="H111" s="19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V111" s="12">
        <f t="shared" si="0"/>
        <v>0</v>
      </c>
      <c r="W111" s="12" t="str">
        <f t="shared" si="1"/>
        <v>M</v>
      </c>
      <c r="X111" s="12">
        <f t="shared" si="2"/>
        <v>16371.666666666668</v>
      </c>
      <c r="Y111" s="12">
        <f t="shared" si="3"/>
        <v>0</v>
      </c>
    </row>
    <row r="112" spans="1:25" ht="15.75" customHeight="1" x14ac:dyDescent="0.25">
      <c r="A112" s="1"/>
      <c r="B112" s="13">
        <v>550</v>
      </c>
      <c r="C112" s="14" t="s">
        <v>14</v>
      </c>
      <c r="D112" s="15" t="s">
        <v>12</v>
      </c>
      <c r="E112" s="16">
        <v>272</v>
      </c>
      <c r="F112" s="17">
        <v>94</v>
      </c>
      <c r="G112" s="18"/>
      <c r="H112" s="19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V112" s="12">
        <f t="shared" si="0"/>
        <v>0</v>
      </c>
      <c r="W112" s="12" t="str">
        <f t="shared" si="1"/>
        <v>L</v>
      </c>
      <c r="X112" s="12">
        <f t="shared" si="2"/>
        <v>21306.666666666668</v>
      </c>
      <c r="Y112" s="12">
        <f t="shared" si="3"/>
        <v>0</v>
      </c>
    </row>
    <row r="113" spans="1:25" ht="15.75" customHeight="1" x14ac:dyDescent="0.25">
      <c r="A113" s="1"/>
      <c r="B113" s="21">
        <v>551</v>
      </c>
      <c r="C113" s="22" t="s">
        <v>72</v>
      </c>
      <c r="D113" s="23" t="s">
        <v>12</v>
      </c>
      <c r="E113" s="24">
        <v>488</v>
      </c>
      <c r="F113" s="25">
        <v>72</v>
      </c>
      <c r="G113" s="18"/>
      <c r="H113" s="19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V113" s="12">
        <f t="shared" si="0"/>
        <v>0</v>
      </c>
      <c r="W113" s="12" t="str">
        <f t="shared" si="1"/>
        <v>S</v>
      </c>
      <c r="X113" s="12">
        <f t="shared" si="2"/>
        <v>29280</v>
      </c>
      <c r="Y113" s="12">
        <f t="shared" si="3"/>
        <v>0</v>
      </c>
    </row>
    <row r="114" spans="1:25" ht="15.75" customHeight="1" x14ac:dyDescent="0.25">
      <c r="A114" s="1"/>
      <c r="B114" s="13">
        <v>552</v>
      </c>
      <c r="C114" s="14" t="s">
        <v>15</v>
      </c>
      <c r="D114" s="15" t="s">
        <v>12</v>
      </c>
      <c r="E114" s="16">
        <v>330</v>
      </c>
      <c r="F114" s="17">
        <v>57</v>
      </c>
      <c r="G114" s="18"/>
      <c r="H114" s="19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V114" s="12">
        <f t="shared" si="0"/>
        <v>0</v>
      </c>
      <c r="W114" s="12" t="str">
        <f t="shared" si="1"/>
        <v>L</v>
      </c>
      <c r="X114" s="12">
        <f t="shared" si="2"/>
        <v>15675</v>
      </c>
      <c r="Y114" s="12">
        <f t="shared" si="3"/>
        <v>0</v>
      </c>
    </row>
    <row r="115" spans="1:25" ht="15.75" customHeight="1" x14ac:dyDescent="0.25">
      <c r="A115" s="1"/>
      <c r="B115" s="21">
        <v>553</v>
      </c>
      <c r="C115" s="22" t="s">
        <v>55</v>
      </c>
      <c r="D115" s="23" t="s">
        <v>12</v>
      </c>
      <c r="E115" s="24">
        <v>488</v>
      </c>
      <c r="F115" s="25">
        <v>60</v>
      </c>
      <c r="G115" s="18"/>
      <c r="H115" s="19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V115" s="12">
        <f t="shared" si="0"/>
        <v>0</v>
      </c>
      <c r="W115" s="12" t="str">
        <f t="shared" si="1"/>
        <v>M</v>
      </c>
      <c r="X115" s="12">
        <f t="shared" si="2"/>
        <v>24400</v>
      </c>
      <c r="Y115" s="12">
        <f t="shared" si="3"/>
        <v>0</v>
      </c>
    </row>
    <row r="116" spans="1:25" ht="15.75" customHeight="1" x14ac:dyDescent="0.25">
      <c r="A116" s="1"/>
      <c r="B116" s="13">
        <v>554</v>
      </c>
      <c r="C116" s="14" t="s">
        <v>13</v>
      </c>
      <c r="D116" s="15" t="s">
        <v>16</v>
      </c>
      <c r="E116" s="16">
        <v>330</v>
      </c>
      <c r="F116" s="17">
        <v>90</v>
      </c>
      <c r="G116" s="18"/>
      <c r="H116" s="19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V116" s="12">
        <f t="shared" si="0"/>
        <v>0</v>
      </c>
      <c r="W116" s="12" t="str">
        <f t="shared" si="1"/>
        <v>S</v>
      </c>
      <c r="X116" s="12">
        <f t="shared" si="2"/>
        <v>24750</v>
      </c>
      <c r="Y116" s="12">
        <f t="shared" si="3"/>
        <v>0</v>
      </c>
    </row>
    <row r="117" spans="1:25" ht="15.75" customHeight="1" x14ac:dyDescent="0.25">
      <c r="A117" s="1"/>
      <c r="B117" s="21">
        <v>555</v>
      </c>
      <c r="C117" s="22" t="s">
        <v>39</v>
      </c>
      <c r="D117" s="23" t="s">
        <v>16</v>
      </c>
      <c r="E117" s="24">
        <v>310</v>
      </c>
      <c r="F117" s="25">
        <v>72</v>
      </c>
      <c r="G117" s="18"/>
      <c r="H117" s="19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V117" s="12">
        <f t="shared" si="0"/>
        <v>0</v>
      </c>
      <c r="W117" s="12" t="str">
        <f t="shared" si="1"/>
        <v>S</v>
      </c>
      <c r="X117" s="12">
        <f t="shared" si="2"/>
        <v>18600</v>
      </c>
      <c r="Y117" s="12">
        <f t="shared" si="3"/>
        <v>0</v>
      </c>
    </row>
    <row r="118" spans="1:25" ht="15.75" customHeight="1" x14ac:dyDescent="0.25">
      <c r="A118" s="1"/>
      <c r="B118" s="13">
        <v>556</v>
      </c>
      <c r="C118" s="14" t="s">
        <v>23</v>
      </c>
      <c r="D118" s="15" t="s">
        <v>12</v>
      </c>
      <c r="E118" s="16">
        <v>468</v>
      </c>
      <c r="F118" s="17">
        <v>25</v>
      </c>
      <c r="G118" s="18"/>
      <c r="H118" s="19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V118" s="12">
        <f t="shared" si="0"/>
        <v>0</v>
      </c>
      <c r="W118" s="12" t="str">
        <f t="shared" si="1"/>
        <v>S</v>
      </c>
      <c r="X118" s="12">
        <f t="shared" si="2"/>
        <v>9750</v>
      </c>
      <c r="Y118" s="12">
        <f t="shared" si="3"/>
        <v>0</v>
      </c>
    </row>
    <row r="119" spans="1:25" ht="15.75" customHeight="1" x14ac:dyDescent="0.25">
      <c r="A119" s="1"/>
      <c r="B119" s="21">
        <v>557</v>
      </c>
      <c r="C119" s="22" t="s">
        <v>13</v>
      </c>
      <c r="D119" s="23" t="s">
        <v>12</v>
      </c>
      <c r="E119" s="24">
        <v>330</v>
      </c>
      <c r="F119" s="25">
        <v>54</v>
      </c>
      <c r="G119" s="18"/>
      <c r="H119" s="19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V119" s="12">
        <f t="shared" si="0"/>
        <v>0</v>
      </c>
      <c r="W119" s="12" t="str">
        <f t="shared" si="1"/>
        <v>S</v>
      </c>
      <c r="X119" s="12">
        <f t="shared" si="2"/>
        <v>14850</v>
      </c>
      <c r="Y119" s="12">
        <f t="shared" si="3"/>
        <v>0</v>
      </c>
    </row>
    <row r="120" spans="1:25" ht="15.75" customHeight="1" x14ac:dyDescent="0.25">
      <c r="A120" s="1"/>
      <c r="B120" s="13">
        <v>558</v>
      </c>
      <c r="C120" s="14" t="s">
        <v>39</v>
      </c>
      <c r="D120" s="15" t="s">
        <v>12</v>
      </c>
      <c r="E120" s="16">
        <v>310</v>
      </c>
      <c r="F120" s="17">
        <v>78</v>
      </c>
      <c r="G120" s="18"/>
      <c r="H120" s="19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V120" s="12">
        <f t="shared" si="0"/>
        <v>0</v>
      </c>
      <c r="W120" s="12" t="str">
        <f t="shared" si="1"/>
        <v>S</v>
      </c>
      <c r="X120" s="12">
        <f t="shared" si="2"/>
        <v>20150</v>
      </c>
      <c r="Y120" s="12">
        <f t="shared" si="3"/>
        <v>0</v>
      </c>
    </row>
    <row r="121" spans="1:25" ht="15.75" customHeight="1" x14ac:dyDescent="0.25">
      <c r="A121" s="1"/>
      <c r="B121" s="21">
        <v>559</v>
      </c>
      <c r="C121" s="22" t="s">
        <v>51</v>
      </c>
      <c r="D121" s="23" t="s">
        <v>16</v>
      </c>
      <c r="E121" s="24">
        <v>565</v>
      </c>
      <c r="F121" s="25">
        <v>90</v>
      </c>
      <c r="G121" s="18"/>
      <c r="H121" s="19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V121" s="12">
        <f t="shared" si="0"/>
        <v>0</v>
      </c>
      <c r="W121" s="12" t="str">
        <f t="shared" si="1"/>
        <v>S</v>
      </c>
      <c r="X121" s="12">
        <f t="shared" si="2"/>
        <v>42375</v>
      </c>
      <c r="Y121" s="12">
        <f t="shared" si="3"/>
        <v>0</v>
      </c>
    </row>
    <row r="122" spans="1:25" ht="15.75" customHeight="1" x14ac:dyDescent="0.25">
      <c r="A122" s="1"/>
      <c r="B122" s="13">
        <v>560</v>
      </c>
      <c r="C122" s="14" t="s">
        <v>78</v>
      </c>
      <c r="D122" s="15" t="s">
        <v>16</v>
      </c>
      <c r="E122" s="16">
        <v>330</v>
      </c>
      <c r="F122" s="17">
        <v>55</v>
      </c>
      <c r="G122" s="18"/>
      <c r="H122" s="19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V122" s="12">
        <f t="shared" si="0"/>
        <v>0</v>
      </c>
      <c r="W122" s="12" t="str">
        <f t="shared" si="1"/>
        <v>M</v>
      </c>
      <c r="X122" s="12">
        <f t="shared" si="2"/>
        <v>15125</v>
      </c>
      <c r="Y122" s="12">
        <f t="shared" si="3"/>
        <v>0</v>
      </c>
    </row>
    <row r="123" spans="1:25" ht="15.75" customHeight="1" x14ac:dyDescent="0.25">
      <c r="A123" s="1"/>
      <c r="B123" s="21">
        <v>561</v>
      </c>
      <c r="C123" s="22" t="s">
        <v>28</v>
      </c>
      <c r="D123" s="23" t="s">
        <v>12</v>
      </c>
      <c r="E123" s="24">
        <v>246</v>
      </c>
      <c r="F123" s="25">
        <v>30</v>
      </c>
      <c r="G123" s="18"/>
      <c r="H123" s="19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V123" s="12">
        <f t="shared" si="0"/>
        <v>0</v>
      </c>
      <c r="W123" s="12" t="str">
        <f t="shared" si="1"/>
        <v>L</v>
      </c>
      <c r="X123" s="12">
        <f t="shared" si="2"/>
        <v>6150</v>
      </c>
      <c r="Y123" s="12">
        <f t="shared" si="3"/>
        <v>0</v>
      </c>
    </row>
    <row r="124" spans="1:25" ht="15.75" customHeight="1" x14ac:dyDescent="0.25">
      <c r="A124" s="1"/>
      <c r="B124" s="13">
        <v>562</v>
      </c>
      <c r="C124" s="14" t="s">
        <v>13</v>
      </c>
      <c r="D124" s="15" t="s">
        <v>12</v>
      </c>
      <c r="E124" s="16">
        <v>330</v>
      </c>
      <c r="F124" s="17">
        <v>82</v>
      </c>
      <c r="G124" s="18"/>
      <c r="H124" s="19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V124" s="12">
        <f t="shared" si="0"/>
        <v>0</v>
      </c>
      <c r="W124" s="12" t="str">
        <f t="shared" si="1"/>
        <v>S</v>
      </c>
      <c r="X124" s="12">
        <f t="shared" si="2"/>
        <v>22550</v>
      </c>
      <c r="Y124" s="12">
        <f t="shared" si="3"/>
        <v>0</v>
      </c>
    </row>
    <row r="125" spans="1:25" ht="15.75" customHeight="1" x14ac:dyDescent="0.25">
      <c r="A125" s="1"/>
      <c r="B125" s="21">
        <v>563</v>
      </c>
      <c r="C125" s="22" t="s">
        <v>64</v>
      </c>
      <c r="D125" s="23" t="s">
        <v>12</v>
      </c>
      <c r="E125" s="24">
        <v>209</v>
      </c>
      <c r="F125" s="25">
        <v>44</v>
      </c>
      <c r="G125" s="18"/>
      <c r="H125" s="19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V125" s="12">
        <f t="shared" si="0"/>
        <v>0</v>
      </c>
      <c r="W125" s="12" t="str">
        <f t="shared" si="1"/>
        <v>M</v>
      </c>
      <c r="X125" s="12">
        <f t="shared" si="2"/>
        <v>7663.3333333333339</v>
      </c>
      <c r="Y125" s="12">
        <f t="shared" si="3"/>
        <v>0</v>
      </c>
    </row>
    <row r="126" spans="1:25" ht="15.75" customHeight="1" x14ac:dyDescent="0.25">
      <c r="A126" s="1"/>
      <c r="B126" s="13">
        <v>564</v>
      </c>
      <c r="C126" s="14" t="s">
        <v>64</v>
      </c>
      <c r="D126" s="15" t="s">
        <v>16</v>
      </c>
      <c r="E126" s="16">
        <v>209</v>
      </c>
      <c r="F126" s="17">
        <v>97</v>
      </c>
      <c r="G126" s="18"/>
      <c r="H126" s="19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V126" s="12">
        <f t="shared" si="0"/>
        <v>0</v>
      </c>
      <c r="W126" s="12" t="str">
        <f t="shared" si="1"/>
        <v>M</v>
      </c>
      <c r="X126" s="12">
        <f t="shared" si="2"/>
        <v>16894.166666666668</v>
      </c>
      <c r="Y126" s="12">
        <f t="shared" si="3"/>
        <v>0</v>
      </c>
    </row>
    <row r="127" spans="1:25" ht="15.75" customHeight="1" x14ac:dyDescent="0.25">
      <c r="A127" s="1"/>
      <c r="B127" s="21">
        <v>565</v>
      </c>
      <c r="C127" s="22" t="s">
        <v>73</v>
      </c>
      <c r="D127" s="23" t="s">
        <v>16</v>
      </c>
      <c r="E127" s="24">
        <v>270</v>
      </c>
      <c r="F127" s="25">
        <v>69</v>
      </c>
      <c r="G127" s="18"/>
      <c r="H127" s="19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V127" s="12">
        <f t="shared" si="0"/>
        <v>0</v>
      </c>
      <c r="W127" s="12" t="str">
        <f t="shared" si="1"/>
        <v>S</v>
      </c>
      <c r="X127" s="12">
        <f t="shared" si="2"/>
        <v>15525</v>
      </c>
      <c r="Y127" s="12">
        <f t="shared" si="3"/>
        <v>0</v>
      </c>
    </row>
    <row r="128" spans="1:25" ht="15.75" customHeight="1" x14ac:dyDescent="0.25">
      <c r="A128" s="1"/>
      <c r="B128" s="13">
        <v>566</v>
      </c>
      <c r="C128" s="14" t="s">
        <v>51</v>
      </c>
      <c r="D128" s="15" t="s">
        <v>12</v>
      </c>
      <c r="E128" s="16">
        <v>565</v>
      </c>
      <c r="F128" s="17">
        <v>63</v>
      </c>
      <c r="G128" s="18"/>
      <c r="H128" s="19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V128" s="12">
        <f t="shared" si="0"/>
        <v>0</v>
      </c>
      <c r="W128" s="12" t="str">
        <f t="shared" si="1"/>
        <v>S</v>
      </c>
      <c r="X128" s="12">
        <f t="shared" si="2"/>
        <v>29662.5</v>
      </c>
      <c r="Y128" s="12">
        <f t="shared" si="3"/>
        <v>0</v>
      </c>
    </row>
    <row r="129" spans="1:25" ht="15.75" customHeight="1" x14ac:dyDescent="0.25">
      <c r="A129" s="1"/>
      <c r="B129" s="21">
        <v>567</v>
      </c>
      <c r="C129" s="22" t="s">
        <v>31</v>
      </c>
      <c r="D129" s="23" t="s">
        <v>12</v>
      </c>
      <c r="E129" s="24">
        <v>345</v>
      </c>
      <c r="F129" s="25">
        <v>74</v>
      </c>
      <c r="G129" s="18"/>
      <c r="H129" s="19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V129" s="12">
        <f t="shared" si="0"/>
        <v>0</v>
      </c>
      <c r="W129" s="12" t="str">
        <f t="shared" si="1"/>
        <v>L</v>
      </c>
      <c r="X129" s="12">
        <f t="shared" si="2"/>
        <v>21275</v>
      </c>
      <c r="Y129" s="12">
        <f t="shared" si="3"/>
        <v>0</v>
      </c>
    </row>
    <row r="130" spans="1:25" ht="15.75" customHeight="1" x14ac:dyDescent="0.25">
      <c r="A130" s="1"/>
      <c r="B130" s="13">
        <v>568</v>
      </c>
      <c r="C130" s="14" t="s">
        <v>74</v>
      </c>
      <c r="D130" s="15" t="s">
        <v>12</v>
      </c>
      <c r="E130" s="16">
        <v>345</v>
      </c>
      <c r="F130" s="17">
        <v>33</v>
      </c>
      <c r="G130" s="18"/>
      <c r="H130" s="19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V130" s="12">
        <f t="shared" si="0"/>
        <v>0</v>
      </c>
      <c r="W130" s="12" t="str">
        <f t="shared" si="1"/>
        <v>S</v>
      </c>
      <c r="X130" s="12">
        <f t="shared" si="2"/>
        <v>9487.5</v>
      </c>
      <c r="Y130" s="12">
        <f t="shared" si="3"/>
        <v>0</v>
      </c>
    </row>
    <row r="131" spans="1:25" ht="15.75" customHeight="1" x14ac:dyDescent="0.25">
      <c r="A131" s="1"/>
      <c r="B131" s="21">
        <v>569</v>
      </c>
      <c r="C131" s="22" t="s">
        <v>73</v>
      </c>
      <c r="D131" s="23" t="s">
        <v>12</v>
      </c>
      <c r="E131" s="24">
        <v>270</v>
      </c>
      <c r="F131" s="25">
        <v>33</v>
      </c>
      <c r="G131" s="18"/>
      <c r="H131" s="19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V131" s="12">
        <f t="shared" si="0"/>
        <v>0</v>
      </c>
      <c r="W131" s="12" t="str">
        <f t="shared" si="1"/>
        <v>S</v>
      </c>
      <c r="X131" s="12">
        <f t="shared" si="2"/>
        <v>7425</v>
      </c>
      <c r="Y131" s="12">
        <f t="shared" si="3"/>
        <v>0</v>
      </c>
    </row>
    <row r="132" spans="1:25" ht="15.75" customHeight="1" x14ac:dyDescent="0.25">
      <c r="A132" s="1"/>
      <c r="B132" s="13">
        <v>570</v>
      </c>
      <c r="C132" s="14" t="s">
        <v>59</v>
      </c>
      <c r="D132" s="15" t="s">
        <v>16</v>
      </c>
      <c r="E132" s="16">
        <v>488</v>
      </c>
      <c r="F132" s="17">
        <v>27</v>
      </c>
      <c r="G132" s="18"/>
      <c r="H132" s="19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V132" s="12">
        <f t="shared" si="0"/>
        <v>0</v>
      </c>
      <c r="W132" s="12" t="str">
        <f t="shared" si="1"/>
        <v>L</v>
      </c>
      <c r="X132" s="12">
        <f t="shared" si="2"/>
        <v>10980</v>
      </c>
      <c r="Y132" s="12">
        <f t="shared" si="3"/>
        <v>0</v>
      </c>
    </row>
    <row r="133" spans="1:25" ht="15.75" customHeight="1" x14ac:dyDescent="0.25">
      <c r="A133" s="1"/>
      <c r="B133" s="21">
        <v>571</v>
      </c>
      <c r="C133" s="22" t="s">
        <v>39</v>
      </c>
      <c r="D133" s="23" t="s">
        <v>16</v>
      </c>
      <c r="E133" s="24">
        <v>310</v>
      </c>
      <c r="F133" s="25">
        <v>29</v>
      </c>
      <c r="G133" s="18"/>
      <c r="H133" s="19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V133" s="12">
        <f t="shared" si="0"/>
        <v>0</v>
      </c>
      <c r="W133" s="12" t="str">
        <f t="shared" si="1"/>
        <v>S</v>
      </c>
      <c r="X133" s="12">
        <f t="shared" si="2"/>
        <v>7491.666666666667</v>
      </c>
      <c r="Y133" s="12">
        <f t="shared" si="3"/>
        <v>0</v>
      </c>
    </row>
    <row r="134" spans="1:25" ht="15.75" customHeight="1" x14ac:dyDescent="0.25">
      <c r="A134" s="1"/>
      <c r="B134" s="13">
        <v>572</v>
      </c>
      <c r="C134" s="14" t="s">
        <v>23</v>
      </c>
      <c r="D134" s="15" t="s">
        <v>16</v>
      </c>
      <c r="E134" s="16">
        <v>468</v>
      </c>
      <c r="F134" s="17">
        <v>71</v>
      </c>
      <c r="G134" s="18"/>
      <c r="H134" s="19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V134" s="12">
        <f t="shared" si="0"/>
        <v>0</v>
      </c>
      <c r="W134" s="12" t="str">
        <f t="shared" si="1"/>
        <v>S</v>
      </c>
      <c r="X134" s="12">
        <f t="shared" si="2"/>
        <v>27690</v>
      </c>
      <c r="Y134" s="12">
        <f t="shared" si="3"/>
        <v>0</v>
      </c>
    </row>
    <row r="135" spans="1:25" ht="15.75" customHeight="1" x14ac:dyDescent="0.25">
      <c r="A135" s="1"/>
      <c r="B135" s="21">
        <v>573</v>
      </c>
      <c r="C135" s="22" t="s">
        <v>79</v>
      </c>
      <c r="D135" s="23" t="s">
        <v>12</v>
      </c>
      <c r="E135" s="24">
        <v>470</v>
      </c>
      <c r="F135" s="25">
        <v>27</v>
      </c>
      <c r="G135" s="18"/>
      <c r="H135" s="19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V135" s="12">
        <f t="shared" si="0"/>
        <v>0</v>
      </c>
      <c r="W135" s="12" t="str">
        <f t="shared" si="1"/>
        <v>M</v>
      </c>
      <c r="X135" s="12">
        <f t="shared" si="2"/>
        <v>10575</v>
      </c>
      <c r="Y135" s="12">
        <f t="shared" si="3"/>
        <v>0</v>
      </c>
    </row>
    <row r="136" spans="1:25" ht="15.75" customHeight="1" x14ac:dyDescent="0.25">
      <c r="A136" s="1"/>
      <c r="B136" s="13">
        <v>574</v>
      </c>
      <c r="C136" s="14" t="s">
        <v>23</v>
      </c>
      <c r="D136" s="15" t="s">
        <v>16</v>
      </c>
      <c r="E136" s="16">
        <v>468</v>
      </c>
      <c r="F136" s="17">
        <v>52</v>
      </c>
      <c r="G136" s="18"/>
      <c r="H136" s="19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V136" s="12">
        <f t="shared" si="0"/>
        <v>0</v>
      </c>
      <c r="W136" s="12" t="str">
        <f t="shared" si="1"/>
        <v>S</v>
      </c>
      <c r="X136" s="12">
        <f t="shared" si="2"/>
        <v>20280</v>
      </c>
      <c r="Y136" s="12">
        <f t="shared" si="3"/>
        <v>0</v>
      </c>
    </row>
    <row r="137" spans="1:25" ht="15.75" customHeight="1" x14ac:dyDescent="0.25">
      <c r="A137" s="1"/>
      <c r="B137" s="21">
        <v>575</v>
      </c>
      <c r="C137" s="22" t="s">
        <v>58</v>
      </c>
      <c r="D137" s="23" t="s">
        <v>16</v>
      </c>
      <c r="E137" s="24">
        <v>225</v>
      </c>
      <c r="F137" s="25">
        <v>61</v>
      </c>
      <c r="G137" s="18"/>
      <c r="H137" s="19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V137" s="12">
        <f t="shared" si="0"/>
        <v>0</v>
      </c>
      <c r="W137" s="12" t="str">
        <f t="shared" si="1"/>
        <v>L</v>
      </c>
      <c r="X137" s="12">
        <f t="shared" si="2"/>
        <v>11437.5</v>
      </c>
      <c r="Y137" s="12">
        <f t="shared" si="3"/>
        <v>0</v>
      </c>
    </row>
    <row r="138" spans="1:25" ht="15.75" customHeight="1" x14ac:dyDescent="0.25">
      <c r="A138" s="1"/>
      <c r="B138" s="13">
        <v>576</v>
      </c>
      <c r="C138" s="14" t="s">
        <v>49</v>
      </c>
      <c r="D138" s="15" t="s">
        <v>16</v>
      </c>
      <c r="E138" s="16">
        <v>468</v>
      </c>
      <c r="F138" s="17">
        <v>91</v>
      </c>
      <c r="G138" s="18"/>
      <c r="H138" s="19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V138" s="12">
        <f t="shared" si="0"/>
        <v>0</v>
      </c>
      <c r="W138" s="12" t="str">
        <f t="shared" si="1"/>
        <v>M</v>
      </c>
      <c r="X138" s="12">
        <f t="shared" si="2"/>
        <v>35490</v>
      </c>
      <c r="Y138" s="12">
        <f t="shared" si="3"/>
        <v>0</v>
      </c>
    </row>
    <row r="139" spans="1:25" ht="15.75" customHeight="1" x14ac:dyDescent="0.25">
      <c r="A139" s="1"/>
      <c r="B139" s="21">
        <v>577</v>
      </c>
      <c r="C139" s="22" t="s">
        <v>44</v>
      </c>
      <c r="D139" s="23" t="s">
        <v>12</v>
      </c>
      <c r="E139" s="24">
        <v>330</v>
      </c>
      <c r="F139" s="25">
        <v>85</v>
      </c>
      <c r="G139" s="18"/>
      <c r="H139" s="19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V139" s="12">
        <f t="shared" si="0"/>
        <v>0</v>
      </c>
      <c r="W139" s="12" t="str">
        <f t="shared" si="1"/>
        <v>L</v>
      </c>
      <c r="X139" s="12">
        <f t="shared" si="2"/>
        <v>23375</v>
      </c>
      <c r="Y139" s="12">
        <f t="shared" si="3"/>
        <v>0</v>
      </c>
    </row>
    <row r="140" spans="1:25" ht="15.75" customHeight="1" x14ac:dyDescent="0.25">
      <c r="A140" s="1"/>
      <c r="B140" s="13">
        <v>578</v>
      </c>
      <c r="C140" s="14" t="s">
        <v>17</v>
      </c>
      <c r="D140" s="15" t="s">
        <v>12</v>
      </c>
      <c r="E140" s="16">
        <v>565</v>
      </c>
      <c r="F140" s="17">
        <v>90</v>
      </c>
      <c r="G140" s="18"/>
      <c r="H140" s="19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V140" s="12">
        <f t="shared" si="0"/>
        <v>0</v>
      </c>
      <c r="W140" s="12" t="str">
        <f t="shared" si="1"/>
        <v>M</v>
      </c>
      <c r="X140" s="12">
        <f t="shared" si="2"/>
        <v>42375</v>
      </c>
      <c r="Y140" s="12">
        <f t="shared" si="3"/>
        <v>0</v>
      </c>
    </row>
    <row r="141" spans="1:25" ht="15.75" customHeight="1" x14ac:dyDescent="0.25">
      <c r="A141" s="1"/>
      <c r="B141" s="21">
        <v>579</v>
      </c>
      <c r="C141" s="22" t="s">
        <v>54</v>
      </c>
      <c r="D141" s="23" t="s">
        <v>12</v>
      </c>
      <c r="E141" s="24">
        <v>520</v>
      </c>
      <c r="F141" s="25">
        <v>47</v>
      </c>
      <c r="G141" s="18"/>
      <c r="H141" s="19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V141" s="12">
        <f t="shared" si="0"/>
        <v>0</v>
      </c>
      <c r="W141" s="12" t="str">
        <f t="shared" si="1"/>
        <v>M</v>
      </c>
      <c r="X141" s="12">
        <f t="shared" si="2"/>
        <v>20366.666666666668</v>
      </c>
      <c r="Y141" s="12">
        <f t="shared" si="3"/>
        <v>0</v>
      </c>
    </row>
    <row r="142" spans="1:25" ht="15.75" customHeight="1" x14ac:dyDescent="0.25">
      <c r="A142" s="1"/>
      <c r="B142" s="13">
        <v>580</v>
      </c>
      <c r="C142" s="14" t="s">
        <v>73</v>
      </c>
      <c r="D142" s="15" t="s">
        <v>16</v>
      </c>
      <c r="E142" s="16">
        <v>270</v>
      </c>
      <c r="F142" s="17">
        <v>77</v>
      </c>
      <c r="G142" s="18"/>
      <c r="H142" s="19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V142" s="12">
        <f t="shared" si="0"/>
        <v>0</v>
      </c>
      <c r="W142" s="12" t="str">
        <f t="shared" si="1"/>
        <v>S</v>
      </c>
      <c r="X142" s="12">
        <f t="shared" si="2"/>
        <v>17325</v>
      </c>
      <c r="Y142" s="12">
        <f t="shared" si="3"/>
        <v>0</v>
      </c>
    </row>
    <row r="143" spans="1:25" ht="15.75" customHeight="1" x14ac:dyDescent="0.25">
      <c r="A143" s="1"/>
      <c r="B143" s="21">
        <v>581</v>
      </c>
      <c r="C143" s="22" t="s">
        <v>32</v>
      </c>
      <c r="D143" s="23" t="s">
        <v>12</v>
      </c>
      <c r="E143" s="24">
        <v>209</v>
      </c>
      <c r="F143" s="25">
        <v>60</v>
      </c>
      <c r="G143" s="18"/>
      <c r="H143" s="19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V143" s="12">
        <f t="shared" si="0"/>
        <v>0</v>
      </c>
      <c r="W143" s="12" t="str">
        <f t="shared" si="1"/>
        <v>L</v>
      </c>
      <c r="X143" s="12">
        <f t="shared" si="2"/>
        <v>10450</v>
      </c>
      <c r="Y143" s="12">
        <f t="shared" si="3"/>
        <v>0</v>
      </c>
    </row>
    <row r="144" spans="1:25" ht="15.75" customHeight="1" x14ac:dyDescent="0.25">
      <c r="A144" s="1"/>
      <c r="B144" s="13">
        <v>582</v>
      </c>
      <c r="C144" s="14" t="s">
        <v>51</v>
      </c>
      <c r="D144" s="15" t="s">
        <v>16</v>
      </c>
      <c r="E144" s="16">
        <v>565</v>
      </c>
      <c r="F144" s="17">
        <v>83</v>
      </c>
      <c r="G144" s="18"/>
      <c r="H144" s="19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V144" s="12">
        <f t="shared" si="0"/>
        <v>0</v>
      </c>
      <c r="W144" s="12" t="str">
        <f t="shared" si="1"/>
        <v>S</v>
      </c>
      <c r="X144" s="12">
        <f t="shared" si="2"/>
        <v>39079.166666666672</v>
      </c>
      <c r="Y144" s="12">
        <f t="shared" si="3"/>
        <v>0</v>
      </c>
    </row>
    <row r="145" spans="1:25" ht="15.75" customHeight="1" x14ac:dyDescent="0.25">
      <c r="A145" s="1"/>
      <c r="B145" s="21">
        <v>583</v>
      </c>
      <c r="C145" s="22" t="s">
        <v>48</v>
      </c>
      <c r="D145" s="23" t="s">
        <v>16</v>
      </c>
      <c r="E145" s="24">
        <v>288</v>
      </c>
      <c r="F145" s="25">
        <v>77</v>
      </c>
      <c r="G145" s="18"/>
      <c r="H145" s="19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V145" s="12">
        <f t="shared" si="0"/>
        <v>0</v>
      </c>
      <c r="W145" s="12" t="str">
        <f t="shared" si="1"/>
        <v>S</v>
      </c>
      <c r="X145" s="12">
        <f t="shared" si="2"/>
        <v>18480</v>
      </c>
      <c r="Y145" s="12">
        <f t="shared" si="3"/>
        <v>0</v>
      </c>
    </row>
    <row r="146" spans="1:25" ht="15.75" customHeight="1" x14ac:dyDescent="0.25">
      <c r="A146" s="1"/>
      <c r="B146" s="13">
        <v>584</v>
      </c>
      <c r="C146" s="14" t="s">
        <v>60</v>
      </c>
      <c r="D146" s="15" t="s">
        <v>12</v>
      </c>
      <c r="E146" s="16">
        <v>488</v>
      </c>
      <c r="F146" s="17">
        <v>39</v>
      </c>
      <c r="G146" s="18"/>
      <c r="H146" s="19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V146" s="12">
        <f t="shared" si="0"/>
        <v>0</v>
      </c>
      <c r="W146" s="12" t="str">
        <f t="shared" si="1"/>
        <v>L</v>
      </c>
      <c r="X146" s="12">
        <f t="shared" si="2"/>
        <v>15860</v>
      </c>
      <c r="Y146" s="12">
        <f t="shared" si="3"/>
        <v>0</v>
      </c>
    </row>
    <row r="147" spans="1:25" ht="15.75" customHeight="1" x14ac:dyDescent="0.25">
      <c r="A147" s="1"/>
      <c r="B147" s="21">
        <v>585</v>
      </c>
      <c r="C147" s="22" t="s">
        <v>77</v>
      </c>
      <c r="D147" s="23" t="s">
        <v>16</v>
      </c>
      <c r="E147" s="24">
        <v>246</v>
      </c>
      <c r="F147" s="25">
        <v>53</v>
      </c>
      <c r="G147" s="18"/>
      <c r="H147" s="19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V147" s="12">
        <f t="shared" si="0"/>
        <v>0</v>
      </c>
      <c r="W147" s="12" t="str">
        <f t="shared" si="1"/>
        <v>S</v>
      </c>
      <c r="X147" s="12">
        <f t="shared" si="2"/>
        <v>10865</v>
      </c>
      <c r="Y147" s="12">
        <f t="shared" si="3"/>
        <v>0</v>
      </c>
    </row>
    <row r="148" spans="1:25" ht="15.75" customHeight="1" x14ac:dyDescent="0.25">
      <c r="A148" s="1"/>
      <c r="B148" s="13">
        <v>586</v>
      </c>
      <c r="C148" s="14" t="s">
        <v>74</v>
      </c>
      <c r="D148" s="15" t="s">
        <v>16</v>
      </c>
      <c r="E148" s="16">
        <v>345</v>
      </c>
      <c r="F148" s="17">
        <v>31</v>
      </c>
      <c r="G148" s="18"/>
      <c r="H148" s="19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V148" s="12">
        <f t="shared" si="0"/>
        <v>0</v>
      </c>
      <c r="W148" s="12" t="str">
        <f t="shared" si="1"/>
        <v>S</v>
      </c>
      <c r="X148" s="12">
        <f t="shared" si="2"/>
        <v>8912.5</v>
      </c>
      <c r="Y148" s="12">
        <f t="shared" si="3"/>
        <v>0</v>
      </c>
    </row>
    <row r="149" spans="1:25" ht="15.75" customHeight="1" x14ac:dyDescent="0.25">
      <c r="A149" s="1"/>
      <c r="B149" s="21">
        <v>587</v>
      </c>
      <c r="C149" s="22" t="s">
        <v>21</v>
      </c>
      <c r="D149" s="23" t="s">
        <v>12</v>
      </c>
      <c r="E149" s="24">
        <v>488</v>
      </c>
      <c r="F149" s="25">
        <v>84</v>
      </c>
      <c r="G149" s="18"/>
      <c r="H149" s="19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V149" s="12">
        <f t="shared" si="0"/>
        <v>0</v>
      </c>
      <c r="W149" s="12" t="str">
        <f t="shared" si="1"/>
        <v>S</v>
      </c>
      <c r="X149" s="12">
        <f t="shared" si="2"/>
        <v>34160</v>
      </c>
      <c r="Y149" s="12">
        <f t="shared" si="3"/>
        <v>0</v>
      </c>
    </row>
    <row r="150" spans="1:25" ht="15.75" customHeight="1" x14ac:dyDescent="0.25">
      <c r="A150" s="1"/>
      <c r="B150" s="13">
        <v>588</v>
      </c>
      <c r="C150" s="14" t="s">
        <v>64</v>
      </c>
      <c r="D150" s="15" t="s">
        <v>16</v>
      </c>
      <c r="E150" s="16">
        <v>209</v>
      </c>
      <c r="F150" s="17">
        <v>82</v>
      </c>
      <c r="G150" s="18"/>
      <c r="H150" s="19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V150" s="12">
        <f t="shared" si="0"/>
        <v>0</v>
      </c>
      <c r="W150" s="12" t="str">
        <f t="shared" si="1"/>
        <v>M</v>
      </c>
      <c r="X150" s="12">
        <f t="shared" si="2"/>
        <v>14281.666666666668</v>
      </c>
      <c r="Y150" s="12">
        <f t="shared" si="3"/>
        <v>0</v>
      </c>
    </row>
    <row r="151" spans="1:25" ht="15.75" customHeight="1" x14ac:dyDescent="0.25">
      <c r="A151" s="1"/>
      <c r="B151" s="21">
        <v>589</v>
      </c>
      <c r="C151" s="22" t="s">
        <v>57</v>
      </c>
      <c r="D151" s="23" t="s">
        <v>12</v>
      </c>
      <c r="E151" s="24">
        <v>565</v>
      </c>
      <c r="F151" s="25">
        <v>77</v>
      </c>
      <c r="G151" s="18"/>
      <c r="H151" s="19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V151" s="12">
        <f t="shared" si="0"/>
        <v>0</v>
      </c>
      <c r="W151" s="12" t="str">
        <f t="shared" si="1"/>
        <v>L</v>
      </c>
      <c r="X151" s="12">
        <f t="shared" si="2"/>
        <v>36254.166666666672</v>
      </c>
      <c r="Y151" s="12">
        <f t="shared" si="3"/>
        <v>0</v>
      </c>
    </row>
    <row r="152" spans="1:25" ht="15.75" customHeight="1" x14ac:dyDescent="0.25">
      <c r="A152" s="1"/>
      <c r="B152" s="13">
        <v>590</v>
      </c>
      <c r="C152" s="14" t="s">
        <v>80</v>
      </c>
      <c r="D152" s="15" t="s">
        <v>16</v>
      </c>
      <c r="E152" s="16">
        <v>288</v>
      </c>
      <c r="F152" s="17">
        <v>72</v>
      </c>
      <c r="G152" s="18"/>
      <c r="H152" s="19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V152" s="12">
        <f t="shared" si="0"/>
        <v>0</v>
      </c>
      <c r="W152" s="12" t="str">
        <f t="shared" si="1"/>
        <v>M</v>
      </c>
      <c r="X152" s="12">
        <f t="shared" si="2"/>
        <v>17280</v>
      </c>
      <c r="Y152" s="12">
        <f t="shared" si="3"/>
        <v>0</v>
      </c>
    </row>
    <row r="153" spans="1:25" ht="15.75" customHeight="1" x14ac:dyDescent="0.25">
      <c r="A153" s="1"/>
      <c r="B153" s="21">
        <v>591</v>
      </c>
      <c r="C153" s="22" t="s">
        <v>64</v>
      </c>
      <c r="D153" s="23" t="s">
        <v>12</v>
      </c>
      <c r="E153" s="24">
        <v>209</v>
      </c>
      <c r="F153" s="25">
        <v>51</v>
      </c>
      <c r="G153" s="18"/>
      <c r="H153" s="19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V153" s="12">
        <f t="shared" si="0"/>
        <v>0</v>
      </c>
      <c r="W153" s="12" t="str">
        <f t="shared" si="1"/>
        <v>M</v>
      </c>
      <c r="X153" s="12">
        <f t="shared" si="2"/>
        <v>8882.5</v>
      </c>
      <c r="Y153" s="12">
        <f t="shared" si="3"/>
        <v>0</v>
      </c>
    </row>
    <row r="154" spans="1:25" ht="15.75" customHeight="1" x14ac:dyDescent="0.25">
      <c r="A154" s="1"/>
      <c r="B154" s="13">
        <v>592</v>
      </c>
      <c r="C154" s="14" t="s">
        <v>14</v>
      </c>
      <c r="D154" s="15" t="s">
        <v>16</v>
      </c>
      <c r="E154" s="16">
        <v>272</v>
      </c>
      <c r="F154" s="17">
        <v>31</v>
      </c>
      <c r="G154" s="18"/>
      <c r="H154" s="19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V154" s="12">
        <f t="shared" si="0"/>
        <v>0</v>
      </c>
      <c r="W154" s="12" t="str">
        <f t="shared" si="1"/>
        <v>L</v>
      </c>
      <c r="X154" s="12">
        <f t="shared" si="2"/>
        <v>7026.666666666667</v>
      </c>
      <c r="Y154" s="12">
        <f t="shared" si="3"/>
        <v>0</v>
      </c>
    </row>
    <row r="155" spans="1:25" ht="15.75" customHeight="1" x14ac:dyDescent="0.25">
      <c r="A155" s="1"/>
      <c r="B155" s="21">
        <v>593</v>
      </c>
      <c r="C155" s="22" t="s">
        <v>31</v>
      </c>
      <c r="D155" s="23" t="s">
        <v>12</v>
      </c>
      <c r="E155" s="24">
        <v>345</v>
      </c>
      <c r="F155" s="25">
        <v>100</v>
      </c>
      <c r="G155" s="18"/>
      <c r="H155" s="19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V155" s="12">
        <f t="shared" si="0"/>
        <v>0</v>
      </c>
      <c r="W155" s="12" t="str">
        <f t="shared" si="1"/>
        <v>L</v>
      </c>
      <c r="X155" s="12">
        <f t="shared" si="2"/>
        <v>28750</v>
      </c>
      <c r="Y155" s="12">
        <f t="shared" si="3"/>
        <v>0</v>
      </c>
    </row>
    <row r="156" spans="1:25" ht="15.75" customHeight="1" x14ac:dyDescent="0.25">
      <c r="A156" s="1"/>
      <c r="B156" s="13">
        <v>594</v>
      </c>
      <c r="C156" s="14" t="s">
        <v>20</v>
      </c>
      <c r="D156" s="15" t="s">
        <v>16</v>
      </c>
      <c r="E156" s="16">
        <v>310</v>
      </c>
      <c r="F156" s="17">
        <v>60</v>
      </c>
      <c r="G156" s="18"/>
      <c r="H156" s="19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V156" s="12">
        <f t="shared" si="0"/>
        <v>0</v>
      </c>
      <c r="W156" s="12" t="str">
        <f t="shared" si="1"/>
        <v>M</v>
      </c>
      <c r="X156" s="12">
        <f t="shared" si="2"/>
        <v>15500</v>
      </c>
      <c r="Y156" s="12">
        <f t="shared" si="3"/>
        <v>0</v>
      </c>
    </row>
    <row r="157" spans="1:25" ht="15.75" customHeight="1" x14ac:dyDescent="0.25">
      <c r="A157" s="1"/>
      <c r="B157" s="21">
        <v>595</v>
      </c>
      <c r="C157" s="22" t="s">
        <v>81</v>
      </c>
      <c r="D157" s="23" t="s">
        <v>16</v>
      </c>
      <c r="E157" s="24">
        <v>270</v>
      </c>
      <c r="F157" s="25">
        <v>30</v>
      </c>
      <c r="G157" s="18"/>
      <c r="H157" s="19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V157" s="12">
        <f t="shared" si="0"/>
        <v>0</v>
      </c>
      <c r="W157" s="12" t="str">
        <f t="shared" si="1"/>
        <v>L</v>
      </c>
      <c r="X157" s="12">
        <f t="shared" si="2"/>
        <v>6750</v>
      </c>
      <c r="Y157" s="12">
        <f t="shared" si="3"/>
        <v>0</v>
      </c>
    </row>
    <row r="158" spans="1:25" ht="15.75" customHeight="1" x14ac:dyDescent="0.25">
      <c r="A158" s="1"/>
      <c r="B158" s="13">
        <v>596</v>
      </c>
      <c r="C158" s="14" t="s">
        <v>13</v>
      </c>
      <c r="D158" s="15" t="s">
        <v>12</v>
      </c>
      <c r="E158" s="16">
        <v>330</v>
      </c>
      <c r="F158" s="17">
        <v>45</v>
      </c>
      <c r="G158" s="18"/>
      <c r="H158" s="19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V158" s="12">
        <f t="shared" si="0"/>
        <v>0</v>
      </c>
      <c r="W158" s="12" t="str">
        <f t="shared" si="1"/>
        <v>S</v>
      </c>
      <c r="X158" s="12">
        <f t="shared" si="2"/>
        <v>12375</v>
      </c>
      <c r="Y158" s="12">
        <f t="shared" si="3"/>
        <v>0</v>
      </c>
    </row>
    <row r="159" spans="1:25" ht="15.75" customHeight="1" x14ac:dyDescent="0.25">
      <c r="A159" s="1"/>
      <c r="B159" s="21">
        <v>597</v>
      </c>
      <c r="C159" s="22" t="s">
        <v>24</v>
      </c>
      <c r="D159" s="23" t="s">
        <v>12</v>
      </c>
      <c r="E159" s="24">
        <v>325</v>
      </c>
      <c r="F159" s="25">
        <v>100</v>
      </c>
      <c r="G159" s="18"/>
      <c r="H159" s="19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V159" s="12">
        <f t="shared" si="0"/>
        <v>0</v>
      </c>
      <c r="W159" s="12" t="str">
        <f t="shared" si="1"/>
        <v>L</v>
      </c>
      <c r="X159" s="12">
        <f t="shared" si="2"/>
        <v>27083.333333333336</v>
      </c>
      <c r="Y159" s="12">
        <f t="shared" si="3"/>
        <v>0</v>
      </c>
    </row>
    <row r="160" spans="1:25" ht="15.75" customHeight="1" x14ac:dyDescent="0.25">
      <c r="A160" s="1"/>
      <c r="B160" s="13">
        <v>598</v>
      </c>
      <c r="C160" s="14" t="s">
        <v>52</v>
      </c>
      <c r="D160" s="15" t="s">
        <v>16</v>
      </c>
      <c r="E160" s="16">
        <v>330</v>
      </c>
      <c r="F160" s="17">
        <v>46</v>
      </c>
      <c r="G160" s="18"/>
      <c r="H160" s="19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V160" s="12">
        <f t="shared" si="0"/>
        <v>0</v>
      </c>
      <c r="W160" s="12" t="str">
        <f t="shared" si="1"/>
        <v>M</v>
      </c>
      <c r="X160" s="12">
        <f t="shared" si="2"/>
        <v>12650</v>
      </c>
      <c r="Y160" s="12">
        <f t="shared" si="3"/>
        <v>0</v>
      </c>
    </row>
    <row r="161" spans="1:25" ht="15.75" customHeight="1" x14ac:dyDescent="0.25">
      <c r="A161" s="1"/>
      <c r="B161" s="21">
        <v>599</v>
      </c>
      <c r="C161" s="22" t="s">
        <v>63</v>
      </c>
      <c r="D161" s="23" t="s">
        <v>12</v>
      </c>
      <c r="E161" s="24">
        <v>488</v>
      </c>
      <c r="F161" s="25">
        <v>83</v>
      </c>
      <c r="G161" s="18"/>
      <c r="H161" s="19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V161" s="12">
        <f t="shared" si="0"/>
        <v>0</v>
      </c>
      <c r="W161" s="12" t="str">
        <f t="shared" si="1"/>
        <v>L</v>
      </c>
      <c r="X161" s="12">
        <f t="shared" si="2"/>
        <v>33753.333333333336</v>
      </c>
      <c r="Y161" s="12">
        <f t="shared" si="3"/>
        <v>0</v>
      </c>
    </row>
    <row r="162" spans="1:25" ht="15.75" customHeight="1" x14ac:dyDescent="0.25">
      <c r="A162" s="1"/>
      <c r="B162" s="13">
        <v>600</v>
      </c>
      <c r="C162" s="14" t="s">
        <v>82</v>
      </c>
      <c r="D162" s="15" t="s">
        <v>16</v>
      </c>
      <c r="E162" s="16">
        <v>325</v>
      </c>
      <c r="F162" s="17">
        <v>97</v>
      </c>
      <c r="G162" s="18"/>
      <c r="H162" s="19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V162" s="12">
        <f t="shared" si="0"/>
        <v>0</v>
      </c>
      <c r="W162" s="12" t="str">
        <f t="shared" si="1"/>
        <v>M</v>
      </c>
      <c r="X162" s="12">
        <f t="shared" si="2"/>
        <v>26270.833333333336</v>
      </c>
      <c r="Y162" s="12">
        <f t="shared" si="3"/>
        <v>0</v>
      </c>
    </row>
    <row r="163" spans="1:25" ht="15.75" customHeight="1" x14ac:dyDescent="0.25">
      <c r="A163" s="1"/>
      <c r="B163" s="21">
        <v>601</v>
      </c>
      <c r="C163" s="22" t="s">
        <v>28</v>
      </c>
      <c r="D163" s="23" t="s">
        <v>16</v>
      </c>
      <c r="E163" s="24">
        <v>246</v>
      </c>
      <c r="F163" s="25">
        <v>100</v>
      </c>
      <c r="G163" s="18"/>
      <c r="H163" s="19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V163" s="12">
        <f t="shared" si="0"/>
        <v>0</v>
      </c>
      <c r="W163" s="12" t="str">
        <f t="shared" si="1"/>
        <v>L</v>
      </c>
      <c r="X163" s="12">
        <f t="shared" si="2"/>
        <v>20500</v>
      </c>
      <c r="Y163" s="12">
        <f t="shared" si="3"/>
        <v>0</v>
      </c>
    </row>
    <row r="164" spans="1:25" ht="15.75" customHeight="1" x14ac:dyDescent="0.25">
      <c r="A164" s="1"/>
      <c r="B164" s="13">
        <v>602</v>
      </c>
      <c r="C164" s="14" t="s">
        <v>83</v>
      </c>
      <c r="D164" s="15" t="s">
        <v>16</v>
      </c>
      <c r="E164" s="16">
        <v>470</v>
      </c>
      <c r="F164" s="17">
        <v>56</v>
      </c>
      <c r="G164" s="18"/>
      <c r="H164" s="19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V164" s="12">
        <f t="shared" si="0"/>
        <v>0</v>
      </c>
      <c r="W164" s="12" t="str">
        <f t="shared" si="1"/>
        <v>S</v>
      </c>
      <c r="X164" s="12">
        <f t="shared" si="2"/>
        <v>21933.333333333336</v>
      </c>
      <c r="Y164" s="12">
        <f t="shared" si="3"/>
        <v>0</v>
      </c>
    </row>
    <row r="165" spans="1:25" ht="15.75" customHeight="1" x14ac:dyDescent="0.25">
      <c r="A165" s="1"/>
      <c r="B165" s="21">
        <v>603</v>
      </c>
      <c r="C165" s="22" t="s">
        <v>77</v>
      </c>
      <c r="D165" s="23" t="s">
        <v>12</v>
      </c>
      <c r="E165" s="24">
        <v>246</v>
      </c>
      <c r="F165" s="25">
        <v>59</v>
      </c>
      <c r="G165" s="18"/>
      <c r="H165" s="19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V165" s="12">
        <f t="shared" si="0"/>
        <v>0</v>
      </c>
      <c r="W165" s="12" t="str">
        <f t="shared" si="1"/>
        <v>S</v>
      </c>
      <c r="X165" s="12">
        <f t="shared" si="2"/>
        <v>12095</v>
      </c>
      <c r="Y165" s="12">
        <f t="shared" si="3"/>
        <v>0</v>
      </c>
    </row>
    <row r="166" spans="1:25" ht="15.75" customHeight="1" x14ac:dyDescent="0.25">
      <c r="A166" s="1"/>
      <c r="B166" s="13">
        <v>604</v>
      </c>
      <c r="C166" s="14" t="s">
        <v>33</v>
      </c>
      <c r="D166" s="15" t="s">
        <v>12</v>
      </c>
      <c r="E166" s="16">
        <v>272</v>
      </c>
      <c r="F166" s="17">
        <v>88</v>
      </c>
      <c r="G166" s="18"/>
      <c r="H166" s="19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V166" s="12">
        <f t="shared" si="0"/>
        <v>0</v>
      </c>
      <c r="W166" s="12" t="str">
        <f t="shared" si="1"/>
        <v>M</v>
      </c>
      <c r="X166" s="12">
        <f t="shared" si="2"/>
        <v>19946.666666666668</v>
      </c>
      <c r="Y166" s="12">
        <f t="shared" si="3"/>
        <v>0</v>
      </c>
    </row>
    <row r="167" spans="1:25" ht="15.75" customHeight="1" x14ac:dyDescent="0.25">
      <c r="A167" s="1"/>
      <c r="B167" s="21">
        <v>605</v>
      </c>
      <c r="C167" s="22" t="s">
        <v>62</v>
      </c>
      <c r="D167" s="23" t="s">
        <v>16</v>
      </c>
      <c r="E167" s="24">
        <v>488</v>
      </c>
      <c r="F167" s="25">
        <v>77</v>
      </c>
      <c r="G167" s="18"/>
      <c r="H167" s="19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V167" s="12">
        <f t="shared" si="0"/>
        <v>0</v>
      </c>
      <c r="W167" s="12" t="str">
        <f t="shared" si="1"/>
        <v>S</v>
      </c>
      <c r="X167" s="12">
        <f t="shared" si="2"/>
        <v>31313.333333333336</v>
      </c>
      <c r="Y167" s="12">
        <f t="shared" si="3"/>
        <v>0</v>
      </c>
    </row>
    <row r="168" spans="1:25" ht="15.75" customHeight="1" x14ac:dyDescent="0.25">
      <c r="A168" s="1"/>
      <c r="B168" s="13">
        <v>606</v>
      </c>
      <c r="C168" s="14" t="s">
        <v>83</v>
      </c>
      <c r="D168" s="15" t="s">
        <v>16</v>
      </c>
      <c r="E168" s="16">
        <v>470</v>
      </c>
      <c r="F168" s="17">
        <v>46</v>
      </c>
      <c r="G168" s="18"/>
      <c r="H168" s="19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V168" s="12">
        <f t="shared" si="0"/>
        <v>0</v>
      </c>
      <c r="W168" s="12" t="str">
        <f t="shared" si="1"/>
        <v>S</v>
      </c>
      <c r="X168" s="12">
        <f t="shared" si="2"/>
        <v>18016.666666666668</v>
      </c>
      <c r="Y168" s="12">
        <f t="shared" si="3"/>
        <v>0</v>
      </c>
    </row>
    <row r="169" spans="1:25" ht="15.75" customHeight="1" x14ac:dyDescent="0.25">
      <c r="A169" s="1"/>
      <c r="B169" s="21">
        <v>607</v>
      </c>
      <c r="C169" s="22" t="s">
        <v>57</v>
      </c>
      <c r="D169" s="23" t="s">
        <v>16</v>
      </c>
      <c r="E169" s="24">
        <v>565</v>
      </c>
      <c r="F169" s="25">
        <v>89</v>
      </c>
      <c r="G169" s="18"/>
      <c r="H169" s="19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V169" s="12">
        <f t="shared" si="0"/>
        <v>0</v>
      </c>
      <c r="W169" s="12" t="str">
        <f t="shared" si="1"/>
        <v>L</v>
      </c>
      <c r="X169" s="12">
        <f t="shared" si="2"/>
        <v>41904.166666666672</v>
      </c>
      <c r="Y169" s="12">
        <f t="shared" si="3"/>
        <v>0</v>
      </c>
    </row>
    <row r="170" spans="1:25" ht="15.75" customHeight="1" x14ac:dyDescent="0.25">
      <c r="A170" s="1"/>
      <c r="B170" s="13">
        <v>608</v>
      </c>
      <c r="C170" s="14" t="s">
        <v>48</v>
      </c>
      <c r="D170" s="15" t="s">
        <v>12</v>
      </c>
      <c r="E170" s="16">
        <v>288</v>
      </c>
      <c r="F170" s="17">
        <v>75</v>
      </c>
      <c r="G170" s="18"/>
      <c r="H170" s="19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V170" s="12">
        <f t="shared" si="0"/>
        <v>0</v>
      </c>
      <c r="W170" s="12" t="str">
        <f t="shared" si="1"/>
        <v>S</v>
      </c>
      <c r="X170" s="12">
        <f t="shared" si="2"/>
        <v>18000</v>
      </c>
      <c r="Y170" s="12">
        <f t="shared" si="3"/>
        <v>0</v>
      </c>
    </row>
    <row r="171" spans="1:25" ht="15.75" customHeight="1" x14ac:dyDescent="0.25">
      <c r="A171" s="1"/>
      <c r="B171" s="21">
        <v>609</v>
      </c>
      <c r="C171" s="22" t="s">
        <v>54</v>
      </c>
      <c r="D171" s="23" t="s">
        <v>16</v>
      </c>
      <c r="E171" s="24">
        <v>520</v>
      </c>
      <c r="F171" s="25">
        <v>79</v>
      </c>
      <c r="G171" s="18"/>
      <c r="H171" s="19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V171" s="12">
        <f t="shared" si="0"/>
        <v>0</v>
      </c>
      <c r="W171" s="12" t="str">
        <f t="shared" si="1"/>
        <v>M</v>
      </c>
      <c r="X171" s="12">
        <f t="shared" si="2"/>
        <v>34233.333333333336</v>
      </c>
      <c r="Y171" s="12">
        <f t="shared" si="3"/>
        <v>0</v>
      </c>
    </row>
    <row r="172" spans="1:25" ht="15.75" customHeight="1" x14ac:dyDescent="0.25">
      <c r="A172" s="1"/>
      <c r="B172" s="13">
        <v>610</v>
      </c>
      <c r="C172" s="14" t="s">
        <v>66</v>
      </c>
      <c r="D172" s="15" t="s">
        <v>16</v>
      </c>
      <c r="E172" s="16">
        <v>520</v>
      </c>
      <c r="F172" s="17">
        <v>78</v>
      </c>
      <c r="G172" s="18"/>
      <c r="H172" s="19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V172" s="12">
        <f t="shared" si="0"/>
        <v>0</v>
      </c>
      <c r="W172" s="12" t="str">
        <f t="shared" si="1"/>
        <v>S</v>
      </c>
      <c r="X172" s="12">
        <f t="shared" si="2"/>
        <v>33800</v>
      </c>
      <c r="Y172" s="12">
        <f t="shared" si="3"/>
        <v>0</v>
      </c>
    </row>
    <row r="173" spans="1:25" ht="15.75" customHeight="1" x14ac:dyDescent="0.25">
      <c r="A173" s="1"/>
      <c r="B173" s="21">
        <v>611</v>
      </c>
      <c r="C173" s="22" t="s">
        <v>57</v>
      </c>
      <c r="D173" s="23" t="s">
        <v>16</v>
      </c>
      <c r="E173" s="24">
        <v>565</v>
      </c>
      <c r="F173" s="25">
        <v>78</v>
      </c>
      <c r="G173" s="18"/>
      <c r="H173" s="19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V173" s="12">
        <f t="shared" si="0"/>
        <v>0</v>
      </c>
      <c r="W173" s="12" t="str">
        <f t="shared" si="1"/>
        <v>L</v>
      </c>
      <c r="X173" s="12">
        <f t="shared" si="2"/>
        <v>36725</v>
      </c>
      <c r="Y173" s="12">
        <f t="shared" si="3"/>
        <v>0</v>
      </c>
    </row>
    <row r="174" spans="1:25" ht="15.75" customHeight="1" x14ac:dyDescent="0.25">
      <c r="A174" s="1"/>
      <c r="B174" s="13">
        <v>612</v>
      </c>
      <c r="C174" s="14" t="s">
        <v>81</v>
      </c>
      <c r="D174" s="15" t="s">
        <v>16</v>
      </c>
      <c r="E174" s="16">
        <v>270</v>
      </c>
      <c r="F174" s="17">
        <v>58</v>
      </c>
      <c r="G174" s="18"/>
      <c r="H174" s="19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V174" s="12">
        <f t="shared" si="0"/>
        <v>0</v>
      </c>
      <c r="W174" s="12" t="str">
        <f t="shared" si="1"/>
        <v>L</v>
      </c>
      <c r="X174" s="12">
        <f t="shared" si="2"/>
        <v>13050</v>
      </c>
      <c r="Y174" s="12">
        <f t="shared" si="3"/>
        <v>0</v>
      </c>
    </row>
    <row r="175" spans="1:25" ht="15.75" customHeight="1" x14ac:dyDescent="0.25">
      <c r="A175" s="1"/>
      <c r="B175" s="21">
        <v>613</v>
      </c>
      <c r="C175" s="22" t="s">
        <v>60</v>
      </c>
      <c r="D175" s="23" t="s">
        <v>16</v>
      </c>
      <c r="E175" s="24">
        <v>488</v>
      </c>
      <c r="F175" s="25">
        <v>86</v>
      </c>
      <c r="G175" s="18"/>
      <c r="H175" s="19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V175" s="12">
        <f t="shared" si="0"/>
        <v>0</v>
      </c>
      <c r="W175" s="12" t="str">
        <f t="shared" si="1"/>
        <v>L</v>
      </c>
      <c r="X175" s="12">
        <f t="shared" si="2"/>
        <v>34973.333333333336</v>
      </c>
      <c r="Y175" s="12">
        <f t="shared" si="3"/>
        <v>0</v>
      </c>
    </row>
    <row r="176" spans="1:25" ht="15.75" customHeight="1" x14ac:dyDescent="0.25">
      <c r="A176" s="1"/>
      <c r="B176" s="13">
        <v>614</v>
      </c>
      <c r="C176" s="14" t="s">
        <v>64</v>
      </c>
      <c r="D176" s="15" t="s">
        <v>16</v>
      </c>
      <c r="E176" s="16">
        <v>209</v>
      </c>
      <c r="F176" s="17">
        <v>33</v>
      </c>
      <c r="G176" s="18"/>
      <c r="H176" s="19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V176" s="12">
        <f t="shared" si="0"/>
        <v>0</v>
      </c>
      <c r="W176" s="12" t="str">
        <f t="shared" si="1"/>
        <v>M</v>
      </c>
      <c r="X176" s="12">
        <f t="shared" si="2"/>
        <v>5747.5</v>
      </c>
      <c r="Y176" s="12">
        <f t="shared" si="3"/>
        <v>0</v>
      </c>
    </row>
    <row r="177" spans="1:25" ht="15.75" customHeight="1" x14ac:dyDescent="0.25">
      <c r="A177" s="1"/>
      <c r="B177" s="21">
        <v>615</v>
      </c>
      <c r="C177" s="22" t="s">
        <v>79</v>
      </c>
      <c r="D177" s="23" t="s">
        <v>12</v>
      </c>
      <c r="E177" s="24">
        <v>470</v>
      </c>
      <c r="F177" s="25">
        <v>86</v>
      </c>
      <c r="G177" s="18"/>
      <c r="H177" s="19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V177" s="12">
        <f t="shared" si="0"/>
        <v>0</v>
      </c>
      <c r="W177" s="12" t="str">
        <f t="shared" si="1"/>
        <v>M</v>
      </c>
      <c r="X177" s="12">
        <f t="shared" si="2"/>
        <v>33683.333333333336</v>
      </c>
      <c r="Y177" s="12">
        <f t="shared" si="3"/>
        <v>0</v>
      </c>
    </row>
    <row r="178" spans="1:25" ht="15.75" customHeight="1" x14ac:dyDescent="0.25">
      <c r="A178" s="1"/>
      <c r="B178" s="13">
        <v>616</v>
      </c>
      <c r="C178" s="14" t="s">
        <v>73</v>
      </c>
      <c r="D178" s="15" t="s">
        <v>16</v>
      </c>
      <c r="E178" s="16">
        <v>270</v>
      </c>
      <c r="F178" s="17">
        <v>52</v>
      </c>
      <c r="G178" s="18"/>
      <c r="H178" s="19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V178" s="12">
        <f t="shared" si="0"/>
        <v>0</v>
      </c>
      <c r="W178" s="12" t="str">
        <f t="shared" si="1"/>
        <v>S</v>
      </c>
      <c r="X178" s="12">
        <f t="shared" si="2"/>
        <v>11700</v>
      </c>
      <c r="Y178" s="12">
        <f t="shared" si="3"/>
        <v>0</v>
      </c>
    </row>
    <row r="179" spans="1:25" ht="15.75" customHeight="1" x14ac:dyDescent="0.25">
      <c r="A179" s="1"/>
      <c r="B179" s="21">
        <v>617</v>
      </c>
      <c r="C179" s="22" t="s">
        <v>11</v>
      </c>
      <c r="D179" s="23" t="s">
        <v>16</v>
      </c>
      <c r="E179" s="24">
        <v>410</v>
      </c>
      <c r="F179" s="25">
        <v>30</v>
      </c>
      <c r="G179" s="18"/>
      <c r="H179" s="19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V179" s="12">
        <f t="shared" si="0"/>
        <v>0</v>
      </c>
      <c r="W179" s="12" t="str">
        <f t="shared" si="1"/>
        <v>L</v>
      </c>
      <c r="X179" s="12">
        <f t="shared" si="2"/>
        <v>10250</v>
      </c>
      <c r="Y179" s="12">
        <f t="shared" si="3"/>
        <v>0</v>
      </c>
    </row>
    <row r="180" spans="1:25" ht="15.75" customHeight="1" x14ac:dyDescent="0.25">
      <c r="A180" s="1"/>
      <c r="B180" s="13">
        <v>618</v>
      </c>
      <c r="C180" s="14" t="s">
        <v>14</v>
      </c>
      <c r="D180" s="15" t="s">
        <v>12</v>
      </c>
      <c r="E180" s="16">
        <v>272</v>
      </c>
      <c r="F180" s="17">
        <v>39</v>
      </c>
      <c r="G180" s="18"/>
      <c r="H180" s="19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V180" s="12">
        <f t="shared" si="0"/>
        <v>0</v>
      </c>
      <c r="W180" s="12" t="str">
        <f t="shared" si="1"/>
        <v>L</v>
      </c>
      <c r="X180" s="12">
        <f t="shared" si="2"/>
        <v>8840</v>
      </c>
      <c r="Y180" s="12">
        <f t="shared" si="3"/>
        <v>0</v>
      </c>
    </row>
    <row r="181" spans="1:25" ht="15.75" customHeight="1" x14ac:dyDescent="0.25">
      <c r="A181" s="1"/>
      <c r="B181" s="21">
        <v>619</v>
      </c>
      <c r="C181" s="22" t="s">
        <v>80</v>
      </c>
      <c r="D181" s="23" t="s">
        <v>16</v>
      </c>
      <c r="E181" s="24">
        <v>288</v>
      </c>
      <c r="F181" s="25">
        <v>63</v>
      </c>
      <c r="G181" s="18"/>
      <c r="H181" s="19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V181" s="12">
        <f t="shared" si="0"/>
        <v>0</v>
      </c>
      <c r="W181" s="12" t="str">
        <f t="shared" si="1"/>
        <v>M</v>
      </c>
      <c r="X181" s="12">
        <f t="shared" si="2"/>
        <v>15120</v>
      </c>
      <c r="Y181" s="12">
        <f t="shared" si="3"/>
        <v>0</v>
      </c>
    </row>
    <row r="182" spans="1:25" ht="15.75" customHeight="1" x14ac:dyDescent="0.25">
      <c r="A182" s="1"/>
      <c r="B182" s="13">
        <v>620</v>
      </c>
      <c r="C182" s="14" t="s">
        <v>69</v>
      </c>
      <c r="D182" s="15" t="s">
        <v>12</v>
      </c>
      <c r="E182" s="16">
        <v>272</v>
      </c>
      <c r="F182" s="17">
        <v>90</v>
      </c>
      <c r="G182" s="18"/>
      <c r="H182" s="19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V182" s="12">
        <f t="shared" si="0"/>
        <v>0</v>
      </c>
      <c r="W182" s="12" t="str">
        <f t="shared" si="1"/>
        <v>S</v>
      </c>
      <c r="X182" s="12">
        <f t="shared" si="2"/>
        <v>20400</v>
      </c>
      <c r="Y182" s="12">
        <f t="shared" si="3"/>
        <v>0</v>
      </c>
    </row>
    <row r="183" spans="1:25" ht="15.75" customHeight="1" x14ac:dyDescent="0.25">
      <c r="A183" s="1"/>
      <c r="B183" s="21">
        <v>621</v>
      </c>
      <c r="C183" s="22" t="s">
        <v>69</v>
      </c>
      <c r="D183" s="23" t="s">
        <v>16</v>
      </c>
      <c r="E183" s="24">
        <v>272</v>
      </c>
      <c r="F183" s="25">
        <v>64</v>
      </c>
      <c r="G183" s="18"/>
      <c r="H183" s="19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V183" s="12">
        <f t="shared" si="0"/>
        <v>0</v>
      </c>
      <c r="W183" s="12" t="str">
        <f t="shared" si="1"/>
        <v>S</v>
      </c>
      <c r="X183" s="12">
        <f t="shared" si="2"/>
        <v>14506.666666666668</v>
      </c>
      <c r="Y183" s="12">
        <f t="shared" si="3"/>
        <v>0</v>
      </c>
    </row>
    <row r="184" spans="1:25" ht="15.75" customHeight="1" x14ac:dyDescent="0.25">
      <c r="A184" s="1"/>
      <c r="B184" s="13">
        <v>622</v>
      </c>
      <c r="C184" s="14" t="s">
        <v>72</v>
      </c>
      <c r="D184" s="15" t="s">
        <v>12</v>
      </c>
      <c r="E184" s="16">
        <v>488</v>
      </c>
      <c r="F184" s="17">
        <v>86</v>
      </c>
      <c r="G184" s="18"/>
      <c r="H184" s="19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V184" s="12">
        <f t="shared" si="0"/>
        <v>0</v>
      </c>
      <c r="W184" s="12" t="str">
        <f t="shared" si="1"/>
        <v>S</v>
      </c>
      <c r="X184" s="12">
        <f t="shared" si="2"/>
        <v>34973.333333333336</v>
      </c>
      <c r="Y184" s="12">
        <f t="shared" si="3"/>
        <v>0</v>
      </c>
    </row>
    <row r="185" spans="1:25" ht="15.75" customHeight="1" x14ac:dyDescent="0.25">
      <c r="A185" s="1"/>
      <c r="B185" s="21">
        <v>623</v>
      </c>
      <c r="C185" s="22" t="s">
        <v>61</v>
      </c>
      <c r="D185" s="23" t="s">
        <v>16</v>
      </c>
      <c r="E185" s="24">
        <v>488</v>
      </c>
      <c r="F185" s="25">
        <v>80</v>
      </c>
      <c r="G185" s="18"/>
      <c r="H185" s="19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V185" s="12">
        <f t="shared" si="0"/>
        <v>0</v>
      </c>
      <c r="W185" s="12" t="str">
        <f t="shared" si="1"/>
        <v>M</v>
      </c>
      <c r="X185" s="12">
        <f t="shared" si="2"/>
        <v>32533.333333333336</v>
      </c>
      <c r="Y185" s="12">
        <f t="shared" si="3"/>
        <v>0</v>
      </c>
    </row>
    <row r="186" spans="1:25" ht="15.75" customHeight="1" x14ac:dyDescent="0.25">
      <c r="A186" s="1"/>
      <c r="B186" s="13">
        <v>624</v>
      </c>
      <c r="C186" s="14" t="s">
        <v>79</v>
      </c>
      <c r="D186" s="15" t="s">
        <v>12</v>
      </c>
      <c r="E186" s="16">
        <v>470</v>
      </c>
      <c r="F186" s="17">
        <v>44</v>
      </c>
      <c r="G186" s="18"/>
      <c r="H186" s="19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V186" s="12">
        <f t="shared" si="0"/>
        <v>0</v>
      </c>
      <c r="W186" s="12" t="str">
        <f t="shared" si="1"/>
        <v>M</v>
      </c>
      <c r="X186" s="12">
        <f t="shared" si="2"/>
        <v>17233.333333333336</v>
      </c>
      <c r="Y186" s="12">
        <f t="shared" si="3"/>
        <v>0</v>
      </c>
    </row>
    <row r="187" spans="1:25" ht="15.75" customHeight="1" x14ac:dyDescent="0.25">
      <c r="A187" s="1"/>
      <c r="B187" s="21">
        <v>625</v>
      </c>
      <c r="C187" s="22" t="s">
        <v>13</v>
      </c>
      <c r="D187" s="23" t="s">
        <v>12</v>
      </c>
      <c r="E187" s="24">
        <v>330</v>
      </c>
      <c r="F187" s="25">
        <v>78</v>
      </c>
      <c r="G187" s="18"/>
      <c r="H187" s="19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V187" s="12">
        <f t="shared" si="0"/>
        <v>0</v>
      </c>
      <c r="W187" s="12" t="str">
        <f t="shared" si="1"/>
        <v>S</v>
      </c>
      <c r="X187" s="12">
        <f t="shared" si="2"/>
        <v>21450</v>
      </c>
      <c r="Y187" s="12">
        <f t="shared" si="3"/>
        <v>0</v>
      </c>
    </row>
    <row r="188" spans="1:25" ht="15.75" customHeight="1" x14ac:dyDescent="0.25">
      <c r="A188" s="1"/>
      <c r="B188" s="13">
        <v>626</v>
      </c>
      <c r="C188" s="14" t="s">
        <v>37</v>
      </c>
      <c r="D188" s="15" t="s">
        <v>12</v>
      </c>
      <c r="E188" s="16">
        <v>225</v>
      </c>
      <c r="F188" s="17">
        <v>31</v>
      </c>
      <c r="G188" s="18"/>
      <c r="H188" s="19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V188" s="12">
        <f t="shared" si="0"/>
        <v>0</v>
      </c>
      <c r="W188" s="12" t="str">
        <f t="shared" si="1"/>
        <v>S</v>
      </c>
      <c r="X188" s="12">
        <f t="shared" si="2"/>
        <v>5812.5</v>
      </c>
      <c r="Y188" s="12">
        <f t="shared" si="3"/>
        <v>0</v>
      </c>
    </row>
    <row r="189" spans="1:25" ht="15.75" customHeight="1" x14ac:dyDescent="0.25">
      <c r="A189" s="1"/>
      <c r="B189" s="21">
        <v>627</v>
      </c>
      <c r="C189" s="22" t="s">
        <v>44</v>
      </c>
      <c r="D189" s="23" t="s">
        <v>16</v>
      </c>
      <c r="E189" s="24">
        <v>330</v>
      </c>
      <c r="F189" s="25">
        <v>40</v>
      </c>
      <c r="G189" s="18"/>
      <c r="H189" s="19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V189" s="12">
        <f t="shared" si="0"/>
        <v>0</v>
      </c>
      <c r="W189" s="12" t="str">
        <f t="shared" si="1"/>
        <v>L</v>
      </c>
      <c r="X189" s="12">
        <f t="shared" si="2"/>
        <v>11000</v>
      </c>
      <c r="Y189" s="12">
        <f t="shared" si="3"/>
        <v>0</v>
      </c>
    </row>
    <row r="190" spans="1:25" ht="15.75" customHeight="1" x14ac:dyDescent="0.25">
      <c r="A190" s="1"/>
      <c r="B190" s="13">
        <v>628</v>
      </c>
      <c r="C190" s="14" t="s">
        <v>60</v>
      </c>
      <c r="D190" s="15" t="s">
        <v>16</v>
      </c>
      <c r="E190" s="16">
        <v>488</v>
      </c>
      <c r="F190" s="17">
        <v>35</v>
      </c>
      <c r="G190" s="18"/>
      <c r="H190" s="19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V190" s="12">
        <f t="shared" si="0"/>
        <v>0</v>
      </c>
      <c r="W190" s="12" t="str">
        <f t="shared" si="1"/>
        <v>L</v>
      </c>
      <c r="X190" s="12">
        <f t="shared" si="2"/>
        <v>14233.333333333334</v>
      </c>
      <c r="Y190" s="12">
        <f t="shared" si="3"/>
        <v>0</v>
      </c>
    </row>
    <row r="191" spans="1:25" ht="15.75" customHeight="1" x14ac:dyDescent="0.25">
      <c r="A191" s="1"/>
      <c r="B191" s="21">
        <v>629</v>
      </c>
      <c r="C191" s="22" t="s">
        <v>73</v>
      </c>
      <c r="D191" s="23" t="s">
        <v>16</v>
      </c>
      <c r="E191" s="24">
        <v>270</v>
      </c>
      <c r="F191" s="25">
        <v>65</v>
      </c>
      <c r="G191" s="18"/>
      <c r="H191" s="19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V191" s="12">
        <f t="shared" si="0"/>
        <v>0</v>
      </c>
      <c r="W191" s="12" t="str">
        <f t="shared" si="1"/>
        <v>S</v>
      </c>
      <c r="X191" s="12">
        <f t="shared" si="2"/>
        <v>14625</v>
      </c>
      <c r="Y191" s="12">
        <f t="shared" si="3"/>
        <v>0</v>
      </c>
    </row>
    <row r="192" spans="1:25" ht="15.75" customHeight="1" x14ac:dyDescent="0.25">
      <c r="A192" s="1"/>
      <c r="B192" s="13">
        <v>630</v>
      </c>
      <c r="C192" s="14" t="s">
        <v>67</v>
      </c>
      <c r="D192" s="15" t="s">
        <v>16</v>
      </c>
      <c r="E192" s="16">
        <v>330</v>
      </c>
      <c r="F192" s="17">
        <v>67</v>
      </c>
      <c r="G192" s="18"/>
      <c r="H192" s="19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V192" s="12">
        <f t="shared" si="0"/>
        <v>0</v>
      </c>
      <c r="W192" s="12" t="str">
        <f t="shared" si="1"/>
        <v>S</v>
      </c>
      <c r="X192" s="12">
        <f t="shared" si="2"/>
        <v>18425</v>
      </c>
      <c r="Y192" s="12">
        <f t="shared" si="3"/>
        <v>0</v>
      </c>
    </row>
    <row r="193" spans="1:25" ht="15.75" customHeight="1" x14ac:dyDescent="0.25">
      <c r="A193" s="1"/>
      <c r="B193" s="21">
        <v>631</v>
      </c>
      <c r="C193" s="22" t="s">
        <v>32</v>
      </c>
      <c r="D193" s="23" t="s">
        <v>16</v>
      </c>
      <c r="E193" s="24">
        <v>209</v>
      </c>
      <c r="F193" s="25">
        <v>79</v>
      </c>
      <c r="G193" s="18"/>
      <c r="H193" s="19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V193" s="12">
        <f t="shared" si="0"/>
        <v>0</v>
      </c>
      <c r="W193" s="12" t="str">
        <f t="shared" si="1"/>
        <v>L</v>
      </c>
      <c r="X193" s="12">
        <f t="shared" si="2"/>
        <v>13759.166666666668</v>
      </c>
      <c r="Y193" s="12">
        <f t="shared" si="3"/>
        <v>0</v>
      </c>
    </row>
    <row r="194" spans="1:25" ht="15.75" customHeight="1" x14ac:dyDescent="0.25">
      <c r="A194" s="1"/>
      <c r="B194" s="13">
        <v>632</v>
      </c>
      <c r="C194" s="14" t="s">
        <v>70</v>
      </c>
      <c r="D194" s="15" t="s">
        <v>12</v>
      </c>
      <c r="E194" s="16">
        <v>209</v>
      </c>
      <c r="F194" s="17">
        <v>33</v>
      </c>
      <c r="G194" s="18"/>
      <c r="H194" s="19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V194" s="12">
        <f t="shared" si="0"/>
        <v>0</v>
      </c>
      <c r="W194" s="12" t="str">
        <f t="shared" si="1"/>
        <v>S</v>
      </c>
      <c r="X194" s="12">
        <f t="shared" si="2"/>
        <v>5747.5</v>
      </c>
      <c r="Y194" s="12">
        <f t="shared" si="3"/>
        <v>0</v>
      </c>
    </row>
    <row r="195" spans="1:25" ht="15.75" customHeight="1" x14ac:dyDescent="0.25">
      <c r="A195" s="1"/>
      <c r="B195" s="21">
        <v>633</v>
      </c>
      <c r="C195" s="22" t="s">
        <v>39</v>
      </c>
      <c r="D195" s="23" t="s">
        <v>16</v>
      </c>
      <c r="E195" s="24">
        <v>310</v>
      </c>
      <c r="F195" s="25">
        <v>47</v>
      </c>
      <c r="G195" s="18"/>
      <c r="H195" s="19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V195" s="12">
        <f t="shared" si="0"/>
        <v>0</v>
      </c>
      <c r="W195" s="12" t="str">
        <f t="shared" si="1"/>
        <v>S</v>
      </c>
      <c r="X195" s="12">
        <f t="shared" si="2"/>
        <v>12141.666666666668</v>
      </c>
      <c r="Y195" s="12">
        <f t="shared" si="3"/>
        <v>0</v>
      </c>
    </row>
    <row r="196" spans="1:25" ht="15.75" customHeight="1" x14ac:dyDescent="0.25">
      <c r="A196" s="1"/>
      <c r="B196" s="13">
        <v>634</v>
      </c>
      <c r="C196" s="14" t="s">
        <v>20</v>
      </c>
      <c r="D196" s="15" t="s">
        <v>12</v>
      </c>
      <c r="E196" s="16">
        <v>310</v>
      </c>
      <c r="F196" s="17">
        <v>91</v>
      </c>
      <c r="G196" s="18"/>
      <c r="H196" s="19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V196" s="12">
        <f t="shared" si="0"/>
        <v>0</v>
      </c>
      <c r="W196" s="12" t="str">
        <f t="shared" si="1"/>
        <v>M</v>
      </c>
      <c r="X196" s="12">
        <f t="shared" si="2"/>
        <v>23508.333333333336</v>
      </c>
      <c r="Y196" s="12">
        <f t="shared" si="3"/>
        <v>0</v>
      </c>
    </row>
    <row r="197" spans="1:25" ht="15.75" customHeight="1" x14ac:dyDescent="0.25">
      <c r="A197" s="1"/>
      <c r="B197" s="21">
        <v>635</v>
      </c>
      <c r="C197" s="22" t="s">
        <v>45</v>
      </c>
      <c r="D197" s="23" t="s">
        <v>12</v>
      </c>
      <c r="E197" s="24">
        <v>410</v>
      </c>
      <c r="F197" s="25">
        <v>58</v>
      </c>
      <c r="G197" s="18"/>
      <c r="H197" s="19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V197" s="12">
        <f t="shared" si="0"/>
        <v>0</v>
      </c>
      <c r="W197" s="12" t="str">
        <f t="shared" si="1"/>
        <v>M</v>
      </c>
      <c r="X197" s="12">
        <f t="shared" si="2"/>
        <v>19816.666666666668</v>
      </c>
      <c r="Y197" s="12">
        <f t="shared" si="3"/>
        <v>0</v>
      </c>
    </row>
    <row r="198" spans="1:25" ht="15.75" customHeight="1" x14ac:dyDescent="0.25">
      <c r="A198" s="1"/>
      <c r="B198" s="13">
        <v>636</v>
      </c>
      <c r="C198" s="14" t="s">
        <v>72</v>
      </c>
      <c r="D198" s="15" t="s">
        <v>16</v>
      </c>
      <c r="E198" s="16">
        <v>488</v>
      </c>
      <c r="F198" s="17">
        <v>72</v>
      </c>
      <c r="G198" s="18"/>
      <c r="H198" s="19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V198" s="12">
        <f t="shared" si="0"/>
        <v>0</v>
      </c>
      <c r="W198" s="12" t="str">
        <f t="shared" si="1"/>
        <v>S</v>
      </c>
      <c r="X198" s="12">
        <f t="shared" si="2"/>
        <v>29280</v>
      </c>
      <c r="Y198" s="12">
        <f t="shared" si="3"/>
        <v>0</v>
      </c>
    </row>
    <row r="199" spans="1:25" ht="15.75" customHeight="1" x14ac:dyDescent="0.25">
      <c r="A199" s="1"/>
      <c r="B199" s="21">
        <v>637</v>
      </c>
      <c r="C199" s="22" t="s">
        <v>60</v>
      </c>
      <c r="D199" s="23" t="s">
        <v>16</v>
      </c>
      <c r="E199" s="24">
        <v>488</v>
      </c>
      <c r="F199" s="25">
        <v>67</v>
      </c>
      <c r="G199" s="18"/>
      <c r="H199" s="19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V199" s="12">
        <f t="shared" si="0"/>
        <v>0</v>
      </c>
      <c r="W199" s="12" t="str">
        <f t="shared" si="1"/>
        <v>L</v>
      </c>
      <c r="X199" s="12">
        <f t="shared" si="2"/>
        <v>27246.666666666668</v>
      </c>
      <c r="Y199" s="12">
        <f t="shared" si="3"/>
        <v>0</v>
      </c>
    </row>
    <row r="200" spans="1:25" ht="15.75" customHeight="1" x14ac:dyDescent="0.25">
      <c r="A200" s="1"/>
      <c r="B200" s="13">
        <v>638</v>
      </c>
      <c r="C200" s="14" t="s">
        <v>64</v>
      </c>
      <c r="D200" s="15" t="s">
        <v>12</v>
      </c>
      <c r="E200" s="16">
        <v>209</v>
      </c>
      <c r="F200" s="17">
        <v>50</v>
      </c>
      <c r="G200" s="18"/>
      <c r="H200" s="19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V200" s="12">
        <f t="shared" si="0"/>
        <v>0</v>
      </c>
      <c r="W200" s="12" t="str">
        <f t="shared" si="1"/>
        <v>M</v>
      </c>
      <c r="X200" s="12">
        <f t="shared" si="2"/>
        <v>8708.3333333333339</v>
      </c>
      <c r="Y200" s="12">
        <f t="shared" si="3"/>
        <v>0</v>
      </c>
    </row>
    <row r="201" spans="1:25" ht="15.75" customHeight="1" x14ac:dyDescent="0.25">
      <c r="A201" s="1"/>
      <c r="B201" s="21">
        <v>639</v>
      </c>
      <c r="C201" s="22" t="s">
        <v>60</v>
      </c>
      <c r="D201" s="23" t="s">
        <v>16</v>
      </c>
      <c r="E201" s="24">
        <v>488</v>
      </c>
      <c r="F201" s="25">
        <v>38</v>
      </c>
      <c r="G201" s="18"/>
      <c r="H201" s="19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V201" s="12">
        <f t="shared" si="0"/>
        <v>0</v>
      </c>
      <c r="W201" s="12" t="str">
        <f t="shared" si="1"/>
        <v>L</v>
      </c>
      <c r="X201" s="12">
        <f t="shared" si="2"/>
        <v>15453.333333333334</v>
      </c>
      <c r="Y201" s="12">
        <f t="shared" si="3"/>
        <v>0</v>
      </c>
    </row>
    <row r="202" spans="1:25" ht="15.75" customHeight="1" x14ac:dyDescent="0.25">
      <c r="A202" s="1"/>
      <c r="B202" s="13">
        <v>640</v>
      </c>
      <c r="C202" s="14" t="s">
        <v>14</v>
      </c>
      <c r="D202" s="15" t="s">
        <v>12</v>
      </c>
      <c r="E202" s="16">
        <v>272</v>
      </c>
      <c r="F202" s="17">
        <v>80</v>
      </c>
      <c r="G202" s="18"/>
      <c r="H202" s="19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V202" s="12">
        <f t="shared" si="0"/>
        <v>0</v>
      </c>
      <c r="W202" s="12" t="str">
        <f t="shared" si="1"/>
        <v>L</v>
      </c>
      <c r="X202" s="12">
        <f t="shared" si="2"/>
        <v>18133.333333333336</v>
      </c>
      <c r="Y202" s="12">
        <f t="shared" si="3"/>
        <v>0</v>
      </c>
    </row>
    <row r="203" spans="1:25" ht="15.75" customHeight="1" x14ac:dyDescent="0.25">
      <c r="A203" s="1"/>
      <c r="B203" s="21">
        <v>641</v>
      </c>
      <c r="C203" s="22" t="s">
        <v>82</v>
      </c>
      <c r="D203" s="23" t="s">
        <v>12</v>
      </c>
      <c r="E203" s="24">
        <v>325</v>
      </c>
      <c r="F203" s="25">
        <v>47</v>
      </c>
      <c r="G203" s="18"/>
      <c r="H203" s="19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V203" s="12">
        <f t="shared" si="0"/>
        <v>0</v>
      </c>
      <c r="W203" s="12" t="str">
        <f t="shared" si="1"/>
        <v>M</v>
      </c>
      <c r="X203" s="12">
        <f t="shared" si="2"/>
        <v>12729.166666666668</v>
      </c>
      <c r="Y203" s="12">
        <f t="shared" si="3"/>
        <v>0</v>
      </c>
    </row>
    <row r="204" spans="1:25" ht="15.75" customHeight="1" x14ac:dyDescent="0.25">
      <c r="A204" s="1"/>
      <c r="B204" s="13">
        <v>642</v>
      </c>
      <c r="C204" s="14" t="s">
        <v>79</v>
      </c>
      <c r="D204" s="15" t="s">
        <v>16</v>
      </c>
      <c r="E204" s="16">
        <v>470</v>
      </c>
      <c r="F204" s="17">
        <v>54</v>
      </c>
      <c r="G204" s="18"/>
      <c r="H204" s="19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V204" s="12">
        <f t="shared" si="0"/>
        <v>0</v>
      </c>
      <c r="W204" s="12" t="str">
        <f t="shared" si="1"/>
        <v>M</v>
      </c>
      <c r="X204" s="12">
        <f t="shared" si="2"/>
        <v>21150</v>
      </c>
      <c r="Y204" s="12">
        <f t="shared" si="3"/>
        <v>0</v>
      </c>
    </row>
    <row r="205" spans="1:25" ht="15.75" customHeight="1" x14ac:dyDescent="0.25">
      <c r="A205" s="1"/>
      <c r="B205" s="21">
        <v>643</v>
      </c>
      <c r="C205" s="22" t="s">
        <v>56</v>
      </c>
      <c r="D205" s="23" t="s">
        <v>12</v>
      </c>
      <c r="E205" s="24">
        <v>470</v>
      </c>
      <c r="F205" s="25">
        <v>26</v>
      </c>
      <c r="G205" s="18"/>
      <c r="H205" s="19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V205" s="12">
        <f t="shared" si="0"/>
        <v>0</v>
      </c>
      <c r="W205" s="12" t="str">
        <f t="shared" si="1"/>
        <v>L</v>
      </c>
      <c r="X205" s="12">
        <f t="shared" si="2"/>
        <v>10183.333333333334</v>
      </c>
      <c r="Y205" s="12">
        <f t="shared" si="3"/>
        <v>0</v>
      </c>
    </row>
    <row r="206" spans="1:25" ht="15.75" customHeight="1" x14ac:dyDescent="0.25">
      <c r="A206" s="1"/>
      <c r="B206" s="13">
        <v>644</v>
      </c>
      <c r="C206" s="14" t="s">
        <v>84</v>
      </c>
      <c r="D206" s="15" t="s">
        <v>12</v>
      </c>
      <c r="E206" s="16">
        <v>488</v>
      </c>
      <c r="F206" s="17">
        <v>37</v>
      </c>
      <c r="G206" s="18"/>
      <c r="H206" s="19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V206" s="12">
        <f t="shared" si="0"/>
        <v>0</v>
      </c>
      <c r="W206" s="12" t="str">
        <f t="shared" si="1"/>
        <v>M</v>
      </c>
      <c r="X206" s="12">
        <f t="shared" si="2"/>
        <v>15046.666666666668</v>
      </c>
      <c r="Y206" s="12">
        <f t="shared" si="3"/>
        <v>0</v>
      </c>
    </row>
    <row r="207" spans="1:25" ht="15.75" customHeight="1" x14ac:dyDescent="0.25">
      <c r="A207" s="1"/>
      <c r="B207" s="21">
        <v>645</v>
      </c>
      <c r="C207" s="22" t="s">
        <v>54</v>
      </c>
      <c r="D207" s="23" t="s">
        <v>12</v>
      </c>
      <c r="E207" s="24">
        <v>520</v>
      </c>
      <c r="F207" s="25">
        <v>100</v>
      </c>
      <c r="G207" s="18"/>
      <c r="H207" s="19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V207" s="12">
        <f t="shared" si="0"/>
        <v>0</v>
      </c>
      <c r="W207" s="12" t="str">
        <f t="shared" si="1"/>
        <v>M</v>
      </c>
      <c r="X207" s="12">
        <f t="shared" si="2"/>
        <v>43333.333333333336</v>
      </c>
      <c r="Y207" s="12">
        <f t="shared" si="3"/>
        <v>0</v>
      </c>
    </row>
    <row r="208" spans="1:25" ht="15.75" customHeight="1" x14ac:dyDescent="0.25">
      <c r="A208" s="1"/>
      <c r="B208" s="13">
        <v>646</v>
      </c>
      <c r="C208" s="14" t="s">
        <v>37</v>
      </c>
      <c r="D208" s="15" t="s">
        <v>12</v>
      </c>
      <c r="E208" s="16">
        <v>225</v>
      </c>
      <c r="F208" s="17">
        <v>79</v>
      </c>
      <c r="G208" s="18"/>
      <c r="H208" s="19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V208" s="12">
        <f t="shared" si="0"/>
        <v>0</v>
      </c>
      <c r="W208" s="12" t="str">
        <f t="shared" si="1"/>
        <v>S</v>
      </c>
      <c r="X208" s="12">
        <f t="shared" si="2"/>
        <v>14812.5</v>
      </c>
      <c r="Y208" s="12">
        <f t="shared" si="3"/>
        <v>0</v>
      </c>
    </row>
    <row r="209" spans="1:25" ht="15.75" customHeight="1" x14ac:dyDescent="0.25">
      <c r="A209" s="1"/>
      <c r="B209" s="21">
        <v>647</v>
      </c>
      <c r="C209" s="22" t="s">
        <v>50</v>
      </c>
      <c r="D209" s="23" t="s">
        <v>16</v>
      </c>
      <c r="E209" s="24">
        <v>468</v>
      </c>
      <c r="F209" s="25">
        <v>39</v>
      </c>
      <c r="G209" s="18"/>
      <c r="H209" s="19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V209" s="12">
        <f t="shared" si="0"/>
        <v>0</v>
      </c>
      <c r="W209" s="12" t="str">
        <f t="shared" si="1"/>
        <v>L</v>
      </c>
      <c r="X209" s="12">
        <f t="shared" si="2"/>
        <v>15210</v>
      </c>
      <c r="Y209" s="12">
        <f t="shared" si="3"/>
        <v>0</v>
      </c>
    </row>
    <row r="210" spans="1:25" ht="15.75" customHeight="1" x14ac:dyDescent="0.25">
      <c r="A210" s="1"/>
      <c r="B210" s="13">
        <v>648</v>
      </c>
      <c r="C210" s="14" t="s">
        <v>66</v>
      </c>
      <c r="D210" s="15" t="s">
        <v>12</v>
      </c>
      <c r="E210" s="16">
        <v>520</v>
      </c>
      <c r="F210" s="17">
        <v>61</v>
      </c>
      <c r="G210" s="18"/>
      <c r="H210" s="19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V210" s="12">
        <f t="shared" si="0"/>
        <v>0</v>
      </c>
      <c r="W210" s="12" t="str">
        <f t="shared" si="1"/>
        <v>S</v>
      </c>
      <c r="X210" s="12">
        <f t="shared" si="2"/>
        <v>26433.333333333336</v>
      </c>
      <c r="Y210" s="12">
        <f t="shared" si="3"/>
        <v>0</v>
      </c>
    </row>
    <row r="211" spans="1:25" ht="15.75" customHeight="1" x14ac:dyDescent="0.25">
      <c r="A211" s="1"/>
      <c r="B211" s="21">
        <v>649</v>
      </c>
      <c r="C211" s="22" t="s">
        <v>63</v>
      </c>
      <c r="D211" s="23" t="s">
        <v>16</v>
      </c>
      <c r="E211" s="24">
        <v>488</v>
      </c>
      <c r="F211" s="25">
        <v>99</v>
      </c>
      <c r="G211" s="18"/>
      <c r="H211" s="19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V211" s="12">
        <f t="shared" si="0"/>
        <v>0</v>
      </c>
      <c r="W211" s="12" t="str">
        <f t="shared" si="1"/>
        <v>L</v>
      </c>
      <c r="X211" s="12">
        <f t="shared" si="2"/>
        <v>40260</v>
      </c>
      <c r="Y211" s="12">
        <f t="shared" si="3"/>
        <v>0</v>
      </c>
    </row>
    <row r="212" spans="1:25" ht="15.75" customHeight="1" x14ac:dyDescent="0.25">
      <c r="A212" s="1"/>
      <c r="B212" s="13">
        <v>650</v>
      </c>
      <c r="C212" s="14" t="s">
        <v>66</v>
      </c>
      <c r="D212" s="15" t="s">
        <v>12</v>
      </c>
      <c r="E212" s="16">
        <v>520</v>
      </c>
      <c r="F212" s="17">
        <v>66</v>
      </c>
      <c r="G212" s="18"/>
      <c r="H212" s="19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V212" s="12">
        <f t="shared" si="0"/>
        <v>0</v>
      </c>
      <c r="W212" s="12" t="str">
        <f t="shared" si="1"/>
        <v>S</v>
      </c>
      <c r="X212" s="12">
        <f t="shared" si="2"/>
        <v>28600</v>
      </c>
      <c r="Y212" s="12">
        <f t="shared" si="3"/>
        <v>0</v>
      </c>
    </row>
    <row r="213" spans="1:25" ht="15.75" customHeight="1" x14ac:dyDescent="0.25">
      <c r="A213" s="1"/>
      <c r="B213" s="21">
        <v>651</v>
      </c>
      <c r="C213" s="22" t="s">
        <v>81</v>
      </c>
      <c r="D213" s="23" t="s">
        <v>16</v>
      </c>
      <c r="E213" s="24">
        <v>270</v>
      </c>
      <c r="F213" s="25">
        <v>72</v>
      </c>
      <c r="G213" s="18"/>
      <c r="H213" s="19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V213" s="12">
        <f t="shared" si="0"/>
        <v>0</v>
      </c>
      <c r="W213" s="12" t="str">
        <f t="shared" si="1"/>
        <v>L</v>
      </c>
      <c r="X213" s="12">
        <f t="shared" si="2"/>
        <v>16200</v>
      </c>
      <c r="Y213" s="12">
        <f t="shared" si="3"/>
        <v>0</v>
      </c>
    </row>
    <row r="214" spans="1:25" ht="15.75" customHeight="1" x14ac:dyDescent="0.25">
      <c r="A214" s="1"/>
      <c r="B214" s="13">
        <v>652</v>
      </c>
      <c r="C214" s="14" t="s">
        <v>83</v>
      </c>
      <c r="D214" s="15" t="s">
        <v>16</v>
      </c>
      <c r="E214" s="16">
        <v>470</v>
      </c>
      <c r="F214" s="17">
        <v>60</v>
      </c>
      <c r="G214" s="18"/>
      <c r="H214" s="19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V214" s="12">
        <f t="shared" si="0"/>
        <v>0</v>
      </c>
      <c r="W214" s="12" t="str">
        <f t="shared" si="1"/>
        <v>S</v>
      </c>
      <c r="X214" s="12">
        <f t="shared" si="2"/>
        <v>23500</v>
      </c>
      <c r="Y214" s="12">
        <f t="shared" si="3"/>
        <v>0</v>
      </c>
    </row>
    <row r="215" spans="1:25" ht="15.75" customHeight="1" x14ac:dyDescent="0.25">
      <c r="A215" s="1"/>
      <c r="B215" s="21">
        <v>653</v>
      </c>
      <c r="C215" s="22" t="s">
        <v>29</v>
      </c>
      <c r="D215" s="23" t="s">
        <v>16</v>
      </c>
      <c r="E215" s="24">
        <v>345</v>
      </c>
      <c r="F215" s="25">
        <v>47</v>
      </c>
      <c r="G215" s="18"/>
      <c r="H215" s="19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V215" s="12">
        <f t="shared" si="0"/>
        <v>0</v>
      </c>
      <c r="W215" s="12" t="str">
        <f t="shared" si="1"/>
        <v>M</v>
      </c>
      <c r="X215" s="12">
        <f t="shared" si="2"/>
        <v>13512.5</v>
      </c>
      <c r="Y215" s="12">
        <f t="shared" si="3"/>
        <v>0</v>
      </c>
    </row>
    <row r="216" spans="1:25" ht="15.75" customHeight="1" x14ac:dyDescent="0.25">
      <c r="A216" s="1"/>
      <c r="B216" s="13">
        <v>654</v>
      </c>
      <c r="C216" s="14" t="s">
        <v>36</v>
      </c>
      <c r="D216" s="15" t="s">
        <v>16</v>
      </c>
      <c r="E216" s="16">
        <v>520</v>
      </c>
      <c r="F216" s="17">
        <v>82</v>
      </c>
      <c r="G216" s="18"/>
      <c r="H216" s="19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V216" s="12">
        <f t="shared" si="0"/>
        <v>0</v>
      </c>
      <c r="W216" s="12" t="str">
        <f t="shared" si="1"/>
        <v>L</v>
      </c>
      <c r="X216" s="12">
        <f t="shared" si="2"/>
        <v>35533.333333333336</v>
      </c>
      <c r="Y216" s="12">
        <f t="shared" si="3"/>
        <v>0</v>
      </c>
    </row>
    <row r="217" spans="1:25" ht="15.75" customHeight="1" x14ac:dyDescent="0.25">
      <c r="A217" s="1"/>
      <c r="B217" s="21">
        <v>655</v>
      </c>
      <c r="C217" s="22" t="s">
        <v>33</v>
      </c>
      <c r="D217" s="23" t="s">
        <v>16</v>
      </c>
      <c r="E217" s="24">
        <v>272</v>
      </c>
      <c r="F217" s="25">
        <v>25</v>
      </c>
      <c r="G217" s="18"/>
      <c r="H217" s="19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V217" s="12">
        <f t="shared" si="0"/>
        <v>0</v>
      </c>
      <c r="W217" s="12" t="str">
        <f t="shared" si="1"/>
        <v>M</v>
      </c>
      <c r="X217" s="12">
        <f t="shared" si="2"/>
        <v>5666.666666666667</v>
      </c>
      <c r="Y217" s="12">
        <f t="shared" si="3"/>
        <v>0</v>
      </c>
    </row>
    <row r="218" spans="1:25" ht="15.75" customHeight="1" x14ac:dyDescent="0.25">
      <c r="A218" s="1"/>
      <c r="B218" s="13">
        <v>656</v>
      </c>
      <c r="C218" s="14" t="s">
        <v>57</v>
      </c>
      <c r="D218" s="15" t="s">
        <v>16</v>
      </c>
      <c r="E218" s="16">
        <v>565</v>
      </c>
      <c r="F218" s="17">
        <v>81</v>
      </c>
      <c r="G218" s="18"/>
      <c r="H218" s="19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V218" s="12">
        <f t="shared" si="0"/>
        <v>0</v>
      </c>
      <c r="W218" s="12" t="str">
        <f t="shared" si="1"/>
        <v>L</v>
      </c>
      <c r="X218" s="12">
        <f t="shared" si="2"/>
        <v>38137.5</v>
      </c>
      <c r="Y218" s="12">
        <f t="shared" si="3"/>
        <v>0</v>
      </c>
    </row>
    <row r="219" spans="1:25" ht="15.75" customHeight="1" x14ac:dyDescent="0.25">
      <c r="A219" s="1"/>
      <c r="B219" s="21">
        <v>657</v>
      </c>
      <c r="C219" s="22" t="s">
        <v>51</v>
      </c>
      <c r="D219" s="23" t="s">
        <v>16</v>
      </c>
      <c r="E219" s="24">
        <v>565</v>
      </c>
      <c r="F219" s="25">
        <v>50</v>
      </c>
      <c r="G219" s="18"/>
      <c r="H219" s="19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V219" s="12">
        <f t="shared" si="0"/>
        <v>0</v>
      </c>
      <c r="W219" s="12" t="str">
        <f t="shared" si="1"/>
        <v>S</v>
      </c>
      <c r="X219" s="12">
        <f t="shared" si="2"/>
        <v>23541.666666666668</v>
      </c>
      <c r="Y219" s="12">
        <f t="shared" si="3"/>
        <v>0</v>
      </c>
    </row>
    <row r="220" spans="1:25" ht="15.75" customHeight="1" x14ac:dyDescent="0.25">
      <c r="A220" s="1"/>
      <c r="B220" s="13">
        <v>658</v>
      </c>
      <c r="C220" s="14" t="s">
        <v>42</v>
      </c>
      <c r="D220" s="15" t="s">
        <v>16</v>
      </c>
      <c r="E220" s="16">
        <v>288</v>
      </c>
      <c r="F220" s="17">
        <v>76</v>
      </c>
      <c r="G220" s="18"/>
      <c r="H220" s="19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V220" s="12">
        <f t="shared" si="0"/>
        <v>0</v>
      </c>
      <c r="W220" s="12" t="str">
        <f t="shared" si="1"/>
        <v>L</v>
      </c>
      <c r="X220" s="12">
        <f t="shared" si="2"/>
        <v>18240</v>
      </c>
      <c r="Y220" s="12">
        <f t="shared" si="3"/>
        <v>0</v>
      </c>
    </row>
    <row r="221" spans="1:25" ht="15.75" customHeight="1" x14ac:dyDescent="0.25">
      <c r="A221" s="1"/>
      <c r="B221" s="21">
        <v>659</v>
      </c>
      <c r="C221" s="22" t="s">
        <v>29</v>
      </c>
      <c r="D221" s="23" t="s">
        <v>16</v>
      </c>
      <c r="E221" s="24">
        <v>345</v>
      </c>
      <c r="F221" s="25">
        <v>63</v>
      </c>
      <c r="G221" s="18"/>
      <c r="H221" s="19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V221" s="12">
        <f t="shared" si="0"/>
        <v>0</v>
      </c>
      <c r="W221" s="12" t="str">
        <f t="shared" si="1"/>
        <v>M</v>
      </c>
      <c r="X221" s="12">
        <f t="shared" si="2"/>
        <v>18112.5</v>
      </c>
      <c r="Y221" s="12">
        <f t="shared" si="3"/>
        <v>0</v>
      </c>
    </row>
    <row r="222" spans="1:25" ht="15.75" customHeight="1" x14ac:dyDescent="0.25">
      <c r="A222" s="1"/>
      <c r="B222" s="13">
        <v>660</v>
      </c>
      <c r="C222" s="14" t="s">
        <v>36</v>
      </c>
      <c r="D222" s="15" t="s">
        <v>12</v>
      </c>
      <c r="E222" s="16">
        <v>520</v>
      </c>
      <c r="F222" s="17">
        <v>34</v>
      </c>
      <c r="G222" s="18"/>
      <c r="H222" s="19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V222" s="12">
        <f t="shared" si="0"/>
        <v>0</v>
      </c>
      <c r="W222" s="12" t="str">
        <f t="shared" si="1"/>
        <v>L</v>
      </c>
      <c r="X222" s="12">
        <f t="shared" si="2"/>
        <v>14733.333333333334</v>
      </c>
      <c r="Y222" s="12">
        <f t="shared" si="3"/>
        <v>0</v>
      </c>
    </row>
    <row r="223" spans="1:25" ht="15.75" customHeight="1" x14ac:dyDescent="0.25">
      <c r="A223" s="1"/>
      <c r="B223" s="21">
        <v>661</v>
      </c>
      <c r="C223" s="22" t="s">
        <v>59</v>
      </c>
      <c r="D223" s="23" t="s">
        <v>16</v>
      </c>
      <c r="E223" s="24">
        <v>488</v>
      </c>
      <c r="F223" s="25">
        <v>35</v>
      </c>
      <c r="G223" s="18"/>
      <c r="H223" s="19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V223" s="12">
        <f t="shared" si="0"/>
        <v>0</v>
      </c>
      <c r="W223" s="12" t="str">
        <f t="shared" si="1"/>
        <v>L</v>
      </c>
      <c r="X223" s="12">
        <f t="shared" si="2"/>
        <v>14233.333333333334</v>
      </c>
      <c r="Y223" s="12">
        <f t="shared" si="3"/>
        <v>0</v>
      </c>
    </row>
    <row r="224" spans="1:25" ht="15.75" customHeight="1" x14ac:dyDescent="0.25">
      <c r="A224" s="1"/>
      <c r="B224" s="13">
        <v>662</v>
      </c>
      <c r="C224" s="14" t="s">
        <v>82</v>
      </c>
      <c r="D224" s="15" t="s">
        <v>12</v>
      </c>
      <c r="E224" s="16">
        <v>325</v>
      </c>
      <c r="F224" s="17">
        <v>57</v>
      </c>
      <c r="G224" s="18"/>
      <c r="H224" s="19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V224" s="12">
        <f t="shared" si="0"/>
        <v>0</v>
      </c>
      <c r="W224" s="12" t="str">
        <f t="shared" si="1"/>
        <v>M</v>
      </c>
      <c r="X224" s="12">
        <f t="shared" si="2"/>
        <v>15437.5</v>
      </c>
      <c r="Y224" s="12">
        <f t="shared" si="3"/>
        <v>0</v>
      </c>
    </row>
    <row r="225" spans="1:25" ht="15.75" customHeight="1" x14ac:dyDescent="0.25">
      <c r="A225" s="1"/>
      <c r="B225" s="21">
        <v>663</v>
      </c>
      <c r="C225" s="22" t="s">
        <v>44</v>
      </c>
      <c r="D225" s="23" t="s">
        <v>16</v>
      </c>
      <c r="E225" s="24">
        <v>330</v>
      </c>
      <c r="F225" s="25">
        <v>42</v>
      </c>
      <c r="G225" s="18"/>
      <c r="H225" s="19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V225" s="12">
        <f t="shared" si="0"/>
        <v>0</v>
      </c>
      <c r="W225" s="12" t="str">
        <f t="shared" si="1"/>
        <v>L</v>
      </c>
      <c r="X225" s="12">
        <f t="shared" si="2"/>
        <v>11550</v>
      </c>
      <c r="Y225" s="12">
        <f t="shared" si="3"/>
        <v>0</v>
      </c>
    </row>
    <row r="226" spans="1:25" ht="15.75" customHeight="1" x14ac:dyDescent="0.25">
      <c r="A226" s="1"/>
      <c r="B226" s="13">
        <v>664</v>
      </c>
      <c r="C226" s="14" t="s">
        <v>31</v>
      </c>
      <c r="D226" s="15" t="s">
        <v>12</v>
      </c>
      <c r="E226" s="16">
        <v>345</v>
      </c>
      <c r="F226" s="17">
        <v>67</v>
      </c>
      <c r="G226" s="18"/>
      <c r="H226" s="19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V226" s="12">
        <f t="shared" si="0"/>
        <v>0</v>
      </c>
      <c r="W226" s="12" t="str">
        <f t="shared" si="1"/>
        <v>L</v>
      </c>
      <c r="X226" s="12">
        <f t="shared" si="2"/>
        <v>19262.5</v>
      </c>
      <c r="Y226" s="12">
        <f t="shared" si="3"/>
        <v>0</v>
      </c>
    </row>
    <row r="227" spans="1:25" ht="15.75" customHeight="1" x14ac:dyDescent="0.25">
      <c r="A227" s="1"/>
      <c r="B227" s="21">
        <v>665</v>
      </c>
      <c r="C227" s="22" t="s">
        <v>82</v>
      </c>
      <c r="D227" s="23" t="s">
        <v>16</v>
      </c>
      <c r="E227" s="24">
        <v>325</v>
      </c>
      <c r="F227" s="25">
        <v>34</v>
      </c>
      <c r="G227" s="18"/>
      <c r="H227" s="19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V227" s="12">
        <f t="shared" si="0"/>
        <v>0</v>
      </c>
      <c r="W227" s="12" t="str">
        <f t="shared" si="1"/>
        <v>M</v>
      </c>
      <c r="X227" s="12">
        <f t="shared" si="2"/>
        <v>9208.3333333333339</v>
      </c>
      <c r="Y227" s="12">
        <f t="shared" si="3"/>
        <v>0</v>
      </c>
    </row>
    <row r="228" spans="1:25" ht="15.75" customHeight="1" x14ac:dyDescent="0.25">
      <c r="A228" s="1"/>
      <c r="B228" s="13">
        <v>666</v>
      </c>
      <c r="C228" s="14" t="s">
        <v>67</v>
      </c>
      <c r="D228" s="15" t="s">
        <v>12</v>
      </c>
      <c r="E228" s="16">
        <v>330</v>
      </c>
      <c r="F228" s="17">
        <v>39</v>
      </c>
      <c r="G228" s="18"/>
      <c r="H228" s="19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V228" s="12">
        <f t="shared" si="0"/>
        <v>0</v>
      </c>
      <c r="W228" s="12" t="str">
        <f t="shared" si="1"/>
        <v>S</v>
      </c>
      <c r="X228" s="12">
        <f t="shared" si="2"/>
        <v>10725</v>
      </c>
      <c r="Y228" s="12">
        <f t="shared" si="3"/>
        <v>0</v>
      </c>
    </row>
    <row r="229" spans="1:25" ht="15.75" customHeight="1" x14ac:dyDescent="0.25">
      <c r="A229" s="1"/>
      <c r="B229" s="21">
        <v>667</v>
      </c>
      <c r="C229" s="22" t="s">
        <v>68</v>
      </c>
      <c r="D229" s="23" t="s">
        <v>12</v>
      </c>
      <c r="E229" s="24">
        <v>270</v>
      </c>
      <c r="F229" s="25">
        <v>31</v>
      </c>
      <c r="G229" s="18"/>
      <c r="H229" s="19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V229" s="12">
        <f t="shared" si="0"/>
        <v>0</v>
      </c>
      <c r="W229" s="12" t="str">
        <f t="shared" si="1"/>
        <v>M</v>
      </c>
      <c r="X229" s="12">
        <f t="shared" si="2"/>
        <v>6975</v>
      </c>
      <c r="Y229" s="12">
        <f t="shared" si="3"/>
        <v>0</v>
      </c>
    </row>
    <row r="230" spans="1:25" ht="15.75" customHeight="1" x14ac:dyDescent="0.25">
      <c r="A230" s="1"/>
      <c r="B230" s="13">
        <v>668</v>
      </c>
      <c r="C230" s="14" t="s">
        <v>50</v>
      </c>
      <c r="D230" s="15" t="s">
        <v>12</v>
      </c>
      <c r="E230" s="16">
        <v>468</v>
      </c>
      <c r="F230" s="17">
        <v>87</v>
      </c>
      <c r="G230" s="18"/>
      <c r="H230" s="19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V230" s="12">
        <f t="shared" si="0"/>
        <v>0</v>
      </c>
      <c r="W230" s="12" t="str">
        <f t="shared" si="1"/>
        <v>L</v>
      </c>
      <c r="X230" s="12">
        <f t="shared" si="2"/>
        <v>33930</v>
      </c>
      <c r="Y230" s="12">
        <f t="shared" si="3"/>
        <v>0</v>
      </c>
    </row>
    <row r="231" spans="1:25" ht="15.75" customHeight="1" x14ac:dyDescent="0.25">
      <c r="A231" s="1"/>
      <c r="B231" s="21">
        <v>669</v>
      </c>
      <c r="C231" s="22" t="s">
        <v>24</v>
      </c>
      <c r="D231" s="23" t="s">
        <v>12</v>
      </c>
      <c r="E231" s="24">
        <v>325</v>
      </c>
      <c r="F231" s="25">
        <v>67</v>
      </c>
      <c r="G231" s="18"/>
      <c r="H231" s="19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V231" s="12">
        <f t="shared" si="0"/>
        <v>0</v>
      </c>
      <c r="W231" s="12" t="str">
        <f t="shared" si="1"/>
        <v>L</v>
      </c>
      <c r="X231" s="12">
        <f t="shared" si="2"/>
        <v>18145.833333333336</v>
      </c>
      <c r="Y231" s="12">
        <f t="shared" si="3"/>
        <v>0</v>
      </c>
    </row>
    <row r="232" spans="1:25" ht="15.75" customHeight="1" x14ac:dyDescent="0.25">
      <c r="A232" s="1"/>
      <c r="B232" s="13">
        <v>670</v>
      </c>
      <c r="C232" s="14" t="s">
        <v>17</v>
      </c>
      <c r="D232" s="15" t="s">
        <v>16</v>
      </c>
      <c r="E232" s="16">
        <v>565</v>
      </c>
      <c r="F232" s="17">
        <v>67</v>
      </c>
      <c r="G232" s="18"/>
      <c r="H232" s="19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V232" s="12">
        <f t="shared" si="0"/>
        <v>0</v>
      </c>
      <c r="W232" s="12" t="str">
        <f t="shared" si="1"/>
        <v>M</v>
      </c>
      <c r="X232" s="12">
        <f t="shared" si="2"/>
        <v>31545.833333333336</v>
      </c>
      <c r="Y232" s="12">
        <f t="shared" si="3"/>
        <v>0</v>
      </c>
    </row>
    <row r="233" spans="1:25" ht="15.75" customHeight="1" x14ac:dyDescent="0.25">
      <c r="A233" s="1"/>
      <c r="B233" s="21">
        <v>671</v>
      </c>
      <c r="C233" s="22" t="s">
        <v>85</v>
      </c>
      <c r="D233" s="23" t="s">
        <v>12</v>
      </c>
      <c r="E233" s="24">
        <v>325</v>
      </c>
      <c r="F233" s="25">
        <v>41</v>
      </c>
      <c r="G233" s="18"/>
      <c r="H233" s="19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V233" s="12">
        <f t="shared" si="0"/>
        <v>0</v>
      </c>
      <c r="W233" s="12" t="str">
        <f t="shared" si="1"/>
        <v>S</v>
      </c>
      <c r="X233" s="12">
        <f t="shared" si="2"/>
        <v>11104.166666666668</v>
      </c>
      <c r="Y233" s="12">
        <f t="shared" si="3"/>
        <v>0</v>
      </c>
    </row>
    <row r="234" spans="1:25" ht="15.75" customHeight="1" x14ac:dyDescent="0.25">
      <c r="A234" s="1"/>
      <c r="B234" s="13">
        <v>672</v>
      </c>
      <c r="C234" s="14" t="s">
        <v>42</v>
      </c>
      <c r="D234" s="15" t="s">
        <v>16</v>
      </c>
      <c r="E234" s="16">
        <v>288</v>
      </c>
      <c r="F234" s="17">
        <v>49</v>
      </c>
      <c r="G234" s="18"/>
      <c r="H234" s="19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V234" s="12">
        <f t="shared" si="0"/>
        <v>0</v>
      </c>
      <c r="W234" s="12" t="str">
        <f t="shared" si="1"/>
        <v>L</v>
      </c>
      <c r="X234" s="12">
        <f t="shared" si="2"/>
        <v>11760</v>
      </c>
      <c r="Y234" s="12">
        <f t="shared" si="3"/>
        <v>0</v>
      </c>
    </row>
    <row r="235" spans="1:25" ht="15.75" customHeight="1" x14ac:dyDescent="0.25">
      <c r="A235" s="1"/>
      <c r="B235" s="21">
        <v>673</v>
      </c>
      <c r="C235" s="22" t="s">
        <v>72</v>
      </c>
      <c r="D235" s="23" t="s">
        <v>16</v>
      </c>
      <c r="E235" s="24">
        <v>488</v>
      </c>
      <c r="F235" s="25">
        <v>94</v>
      </c>
      <c r="G235" s="18"/>
      <c r="H235" s="19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V235" s="12">
        <f t="shared" si="0"/>
        <v>0</v>
      </c>
      <c r="W235" s="12" t="str">
        <f t="shared" si="1"/>
        <v>S</v>
      </c>
      <c r="X235" s="12">
        <f t="shared" si="2"/>
        <v>38226.666666666672</v>
      </c>
      <c r="Y235" s="12">
        <f t="shared" si="3"/>
        <v>0</v>
      </c>
    </row>
    <row r="236" spans="1:25" ht="15.75" customHeight="1" x14ac:dyDescent="0.25">
      <c r="A236" s="1"/>
      <c r="B236" s="13">
        <v>674</v>
      </c>
      <c r="C236" s="14" t="s">
        <v>53</v>
      </c>
      <c r="D236" s="15" t="s">
        <v>16</v>
      </c>
      <c r="E236" s="16">
        <v>325</v>
      </c>
      <c r="F236" s="17">
        <v>29</v>
      </c>
      <c r="G236" s="18"/>
      <c r="H236" s="19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V236" s="12">
        <f t="shared" si="0"/>
        <v>0</v>
      </c>
      <c r="W236" s="12" t="str">
        <f t="shared" si="1"/>
        <v>M</v>
      </c>
      <c r="X236" s="12">
        <f t="shared" si="2"/>
        <v>7854.166666666667</v>
      </c>
      <c r="Y236" s="12">
        <f t="shared" si="3"/>
        <v>0</v>
      </c>
    </row>
    <row r="237" spans="1:25" ht="15.75" customHeight="1" x14ac:dyDescent="0.25">
      <c r="A237" s="1"/>
      <c r="B237" s="21">
        <v>675</v>
      </c>
      <c r="C237" s="22" t="s">
        <v>61</v>
      </c>
      <c r="D237" s="23" t="s">
        <v>12</v>
      </c>
      <c r="E237" s="24">
        <v>488</v>
      </c>
      <c r="F237" s="25">
        <v>36</v>
      </c>
      <c r="G237" s="18"/>
      <c r="H237" s="19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V237" s="12">
        <f t="shared" si="0"/>
        <v>0</v>
      </c>
      <c r="W237" s="12" t="str">
        <f t="shared" si="1"/>
        <v>M</v>
      </c>
      <c r="X237" s="12">
        <f t="shared" si="2"/>
        <v>14640</v>
      </c>
      <c r="Y237" s="12">
        <f t="shared" si="3"/>
        <v>0</v>
      </c>
    </row>
    <row r="238" spans="1:25" ht="15.75" customHeight="1" x14ac:dyDescent="0.25">
      <c r="A238" s="1"/>
      <c r="B238" s="13">
        <v>676</v>
      </c>
      <c r="C238" s="14" t="s">
        <v>83</v>
      </c>
      <c r="D238" s="15" t="s">
        <v>16</v>
      </c>
      <c r="E238" s="16">
        <v>470</v>
      </c>
      <c r="F238" s="17">
        <v>93</v>
      </c>
      <c r="G238" s="18"/>
      <c r="H238" s="19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V238" s="12">
        <f t="shared" si="0"/>
        <v>0</v>
      </c>
      <c r="W238" s="12" t="str">
        <f t="shared" si="1"/>
        <v>S</v>
      </c>
      <c r="X238" s="12">
        <f t="shared" si="2"/>
        <v>36425</v>
      </c>
      <c r="Y238" s="12">
        <f t="shared" si="3"/>
        <v>0</v>
      </c>
    </row>
    <row r="239" spans="1:25" ht="15.75" customHeight="1" x14ac:dyDescent="0.25">
      <c r="A239" s="1"/>
      <c r="B239" s="21">
        <v>677</v>
      </c>
      <c r="C239" s="22" t="s">
        <v>76</v>
      </c>
      <c r="D239" s="23" t="s">
        <v>12</v>
      </c>
      <c r="E239" s="24">
        <v>225</v>
      </c>
      <c r="F239" s="25">
        <v>38</v>
      </c>
      <c r="G239" s="18"/>
      <c r="H239" s="19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V239" s="12">
        <f t="shared" si="0"/>
        <v>0</v>
      </c>
      <c r="W239" s="12" t="str">
        <f t="shared" si="1"/>
        <v>M</v>
      </c>
      <c r="X239" s="12">
        <f t="shared" si="2"/>
        <v>7125</v>
      </c>
      <c r="Y239" s="12">
        <f t="shared" si="3"/>
        <v>0</v>
      </c>
    </row>
    <row r="240" spans="1:25" ht="15.75" customHeight="1" x14ac:dyDescent="0.25">
      <c r="A240" s="1"/>
      <c r="B240" s="13">
        <v>678</v>
      </c>
      <c r="C240" s="14" t="s">
        <v>59</v>
      </c>
      <c r="D240" s="15" t="s">
        <v>16</v>
      </c>
      <c r="E240" s="16">
        <v>488</v>
      </c>
      <c r="F240" s="17">
        <v>42</v>
      </c>
      <c r="G240" s="18"/>
      <c r="H240" s="19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V240" s="12">
        <f t="shared" si="0"/>
        <v>0</v>
      </c>
      <c r="W240" s="12" t="str">
        <f t="shared" si="1"/>
        <v>L</v>
      </c>
      <c r="X240" s="12">
        <f t="shared" si="2"/>
        <v>17080</v>
      </c>
      <c r="Y240" s="12">
        <f t="shared" si="3"/>
        <v>0</v>
      </c>
    </row>
    <row r="241" spans="1:25" ht="15.75" customHeight="1" x14ac:dyDescent="0.25">
      <c r="A241" s="1"/>
      <c r="B241" s="21">
        <v>679</v>
      </c>
      <c r="C241" s="22" t="s">
        <v>77</v>
      </c>
      <c r="D241" s="23" t="s">
        <v>16</v>
      </c>
      <c r="E241" s="24">
        <v>246</v>
      </c>
      <c r="F241" s="25">
        <v>81</v>
      </c>
      <c r="G241" s="18"/>
      <c r="H241" s="19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V241" s="12">
        <f t="shared" si="0"/>
        <v>0</v>
      </c>
      <c r="W241" s="12" t="str">
        <f t="shared" si="1"/>
        <v>S</v>
      </c>
      <c r="X241" s="12">
        <f t="shared" si="2"/>
        <v>16605</v>
      </c>
      <c r="Y241" s="12">
        <f t="shared" si="3"/>
        <v>0</v>
      </c>
    </row>
    <row r="242" spans="1:25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</row>
    <row r="243" spans="1:25" ht="15.75" customHeight="1" x14ac:dyDescent="0.25">
      <c r="I243" s="37"/>
    </row>
    <row r="244" spans="1:25" ht="15.75" customHeight="1" x14ac:dyDescent="0.25">
      <c r="I244" s="37"/>
    </row>
    <row r="245" spans="1:25" ht="15.75" customHeight="1" x14ac:dyDescent="0.25">
      <c r="I245" s="37"/>
    </row>
    <row r="246" spans="1:25" ht="15.75" customHeight="1" x14ac:dyDescent="0.25">
      <c r="I246" s="37"/>
    </row>
    <row r="247" spans="1:25" ht="15.75" customHeight="1" x14ac:dyDescent="0.25">
      <c r="I247" s="37"/>
    </row>
    <row r="248" spans="1:25" ht="15.75" customHeight="1" x14ac:dyDescent="0.25">
      <c r="I248" s="37"/>
    </row>
    <row r="249" spans="1:25" ht="15.75" customHeight="1" x14ac:dyDescent="0.25">
      <c r="I249" s="37"/>
    </row>
    <row r="250" spans="1:25" ht="15.75" customHeight="1" x14ac:dyDescent="0.25">
      <c r="I250" s="37"/>
    </row>
    <row r="251" spans="1:25" ht="15.75" customHeight="1" x14ac:dyDescent="0.25">
      <c r="I251" s="37"/>
    </row>
    <row r="252" spans="1:25" ht="15.75" customHeight="1" x14ac:dyDescent="0.25">
      <c r="I252" s="37"/>
    </row>
    <row r="253" spans="1:25" ht="15.75" customHeight="1" x14ac:dyDescent="0.25">
      <c r="I253" s="37"/>
    </row>
    <row r="254" spans="1:25" ht="15.75" customHeight="1" x14ac:dyDescent="0.25">
      <c r="I254" s="37"/>
    </row>
    <row r="255" spans="1:25" ht="15.75" customHeight="1" x14ac:dyDescent="0.25">
      <c r="I255" s="37"/>
    </row>
    <row r="256" spans="1:25" ht="15.75" customHeight="1" x14ac:dyDescent="0.25">
      <c r="I256" s="37"/>
    </row>
    <row r="257" spans="9:9" ht="15.75" customHeight="1" x14ac:dyDescent="0.25">
      <c r="I257" s="37"/>
    </row>
    <row r="258" spans="9:9" ht="15.75" customHeight="1" x14ac:dyDescent="0.25">
      <c r="I258" s="37"/>
    </row>
    <row r="259" spans="9:9" ht="15.75" customHeight="1" x14ac:dyDescent="0.25">
      <c r="I259" s="37"/>
    </row>
    <row r="260" spans="9:9" ht="15.75" customHeight="1" x14ac:dyDescent="0.25">
      <c r="I260" s="37"/>
    </row>
    <row r="261" spans="9:9" ht="15.75" customHeight="1" x14ac:dyDescent="0.25">
      <c r="I261" s="37"/>
    </row>
    <row r="262" spans="9:9" ht="15.75" customHeight="1" x14ac:dyDescent="0.25">
      <c r="I262" s="37"/>
    </row>
    <row r="263" spans="9:9" ht="15.75" customHeight="1" x14ac:dyDescent="0.25">
      <c r="I263" s="37"/>
    </row>
    <row r="264" spans="9:9" ht="15.75" customHeight="1" x14ac:dyDescent="0.25">
      <c r="I264" s="37"/>
    </row>
    <row r="265" spans="9:9" ht="15.75" customHeight="1" x14ac:dyDescent="0.25">
      <c r="I265" s="37"/>
    </row>
    <row r="266" spans="9:9" ht="15.75" customHeight="1" x14ac:dyDescent="0.25">
      <c r="I266" s="37"/>
    </row>
    <row r="267" spans="9:9" ht="15.75" customHeight="1" x14ac:dyDescent="0.25">
      <c r="I267" s="37"/>
    </row>
    <row r="268" spans="9:9" ht="15.75" customHeight="1" x14ac:dyDescent="0.25">
      <c r="I268" s="37"/>
    </row>
    <row r="269" spans="9:9" ht="15.75" customHeight="1" x14ac:dyDescent="0.25">
      <c r="I269" s="37"/>
    </row>
    <row r="270" spans="9:9" ht="15.75" customHeight="1" x14ac:dyDescent="0.25">
      <c r="I270" s="37"/>
    </row>
    <row r="271" spans="9:9" ht="15.75" customHeight="1" x14ac:dyDescent="0.25">
      <c r="I271" s="37"/>
    </row>
    <row r="272" spans="9:9" ht="15.75" customHeight="1" x14ac:dyDescent="0.25">
      <c r="I272" s="37"/>
    </row>
    <row r="273" spans="9:9" ht="15.75" customHeight="1" x14ac:dyDescent="0.25">
      <c r="I273" s="37"/>
    </row>
    <row r="274" spans="9:9" ht="15.75" customHeight="1" x14ac:dyDescent="0.25">
      <c r="I274" s="37"/>
    </row>
    <row r="275" spans="9:9" ht="15.75" customHeight="1" x14ac:dyDescent="0.25">
      <c r="I275" s="37"/>
    </row>
    <row r="276" spans="9:9" ht="15.75" customHeight="1" x14ac:dyDescent="0.25">
      <c r="I276" s="37"/>
    </row>
    <row r="277" spans="9:9" ht="15.75" customHeight="1" x14ac:dyDescent="0.25">
      <c r="I277" s="37"/>
    </row>
    <row r="278" spans="9:9" ht="15.75" customHeight="1" x14ac:dyDescent="0.25">
      <c r="I278" s="37"/>
    </row>
    <row r="279" spans="9:9" ht="15.75" customHeight="1" x14ac:dyDescent="0.25">
      <c r="I279" s="37"/>
    </row>
    <row r="280" spans="9:9" ht="15.75" customHeight="1" x14ac:dyDescent="0.25">
      <c r="I280" s="37"/>
    </row>
    <row r="281" spans="9:9" ht="15.75" customHeight="1" x14ac:dyDescent="0.25">
      <c r="I281" s="37"/>
    </row>
    <row r="282" spans="9:9" ht="15.75" customHeight="1" x14ac:dyDescent="0.25">
      <c r="I282" s="37"/>
    </row>
    <row r="283" spans="9:9" ht="15.75" customHeight="1" x14ac:dyDescent="0.25">
      <c r="I283" s="37"/>
    </row>
    <row r="284" spans="9:9" ht="15.75" customHeight="1" x14ac:dyDescent="0.25">
      <c r="I284" s="37"/>
    </row>
    <row r="285" spans="9:9" ht="15.75" customHeight="1" x14ac:dyDescent="0.25">
      <c r="I285" s="37"/>
    </row>
    <row r="286" spans="9:9" ht="15.75" customHeight="1" x14ac:dyDescent="0.25">
      <c r="I286" s="37"/>
    </row>
    <row r="287" spans="9:9" ht="15.75" customHeight="1" x14ac:dyDescent="0.25">
      <c r="I287" s="37"/>
    </row>
    <row r="288" spans="9:9" ht="15.75" customHeight="1" x14ac:dyDescent="0.25">
      <c r="I288" s="37"/>
    </row>
    <row r="289" spans="9:9" ht="15.75" customHeight="1" x14ac:dyDescent="0.25">
      <c r="I289" s="37"/>
    </row>
    <row r="290" spans="9:9" ht="15.75" customHeight="1" x14ac:dyDescent="0.25">
      <c r="I290" s="37"/>
    </row>
    <row r="291" spans="9:9" ht="15.75" customHeight="1" x14ac:dyDescent="0.25">
      <c r="I291" s="37"/>
    </row>
    <row r="292" spans="9:9" ht="15.75" customHeight="1" x14ac:dyDescent="0.25">
      <c r="I292" s="37"/>
    </row>
    <row r="293" spans="9:9" ht="15.75" customHeight="1" x14ac:dyDescent="0.25">
      <c r="I293" s="37"/>
    </row>
    <row r="294" spans="9:9" ht="15.75" customHeight="1" x14ac:dyDescent="0.25">
      <c r="I294" s="37"/>
    </row>
    <row r="295" spans="9:9" ht="15.75" customHeight="1" x14ac:dyDescent="0.25">
      <c r="I295" s="37"/>
    </row>
    <row r="296" spans="9:9" ht="15.75" customHeight="1" x14ac:dyDescent="0.25">
      <c r="I296" s="37"/>
    </row>
    <row r="297" spans="9:9" ht="15.75" customHeight="1" x14ac:dyDescent="0.25">
      <c r="I297" s="37"/>
    </row>
    <row r="298" spans="9:9" ht="15.75" customHeight="1" x14ac:dyDescent="0.25">
      <c r="I298" s="37"/>
    </row>
    <row r="299" spans="9:9" ht="15.75" customHeight="1" x14ac:dyDescent="0.25">
      <c r="I299" s="37"/>
    </row>
    <row r="300" spans="9:9" ht="15.75" customHeight="1" x14ac:dyDescent="0.25">
      <c r="I300" s="37"/>
    </row>
    <row r="301" spans="9:9" ht="15.75" customHeight="1" x14ac:dyDescent="0.25">
      <c r="I301" s="37"/>
    </row>
    <row r="302" spans="9:9" ht="15.75" customHeight="1" x14ac:dyDescent="0.25">
      <c r="I302" s="37"/>
    </row>
    <row r="303" spans="9:9" ht="15.75" customHeight="1" x14ac:dyDescent="0.25">
      <c r="I303" s="37"/>
    </row>
    <row r="304" spans="9:9" ht="15.75" customHeight="1" x14ac:dyDescent="0.25">
      <c r="I304" s="37"/>
    </row>
    <row r="305" spans="9:9" ht="15.75" customHeight="1" x14ac:dyDescent="0.25">
      <c r="I305" s="37"/>
    </row>
    <row r="306" spans="9:9" ht="15.75" customHeight="1" x14ac:dyDescent="0.25">
      <c r="I306" s="37"/>
    </row>
    <row r="307" spans="9:9" ht="15.75" customHeight="1" x14ac:dyDescent="0.25">
      <c r="I307" s="37"/>
    </row>
    <row r="308" spans="9:9" ht="15.75" customHeight="1" x14ac:dyDescent="0.25">
      <c r="I308" s="37"/>
    </row>
    <row r="309" spans="9:9" ht="15.75" customHeight="1" x14ac:dyDescent="0.25">
      <c r="I309" s="37"/>
    </row>
    <row r="310" spans="9:9" ht="15.75" customHeight="1" x14ac:dyDescent="0.25">
      <c r="I310" s="37"/>
    </row>
    <row r="311" spans="9:9" ht="15.75" customHeight="1" x14ac:dyDescent="0.25">
      <c r="I311" s="37"/>
    </row>
    <row r="312" spans="9:9" ht="15.75" customHeight="1" x14ac:dyDescent="0.25">
      <c r="I312" s="37"/>
    </row>
    <row r="313" spans="9:9" ht="15.75" customHeight="1" x14ac:dyDescent="0.25">
      <c r="I313" s="37"/>
    </row>
    <row r="314" spans="9:9" ht="15.75" customHeight="1" x14ac:dyDescent="0.25">
      <c r="I314" s="37"/>
    </row>
    <row r="315" spans="9:9" ht="15.75" customHeight="1" x14ac:dyDescent="0.25">
      <c r="I315" s="37"/>
    </row>
    <row r="316" spans="9:9" ht="15.75" customHeight="1" x14ac:dyDescent="0.25">
      <c r="I316" s="37"/>
    </row>
    <row r="317" spans="9:9" ht="15.75" customHeight="1" x14ac:dyDescent="0.25">
      <c r="I317" s="37"/>
    </row>
    <row r="318" spans="9:9" ht="15.75" customHeight="1" x14ac:dyDescent="0.25">
      <c r="I318" s="37"/>
    </row>
    <row r="319" spans="9:9" ht="15.75" customHeight="1" x14ac:dyDescent="0.25">
      <c r="I319" s="37"/>
    </row>
    <row r="320" spans="9:9" ht="15.75" customHeight="1" x14ac:dyDescent="0.25">
      <c r="I320" s="37"/>
    </row>
    <row r="321" spans="9:9" ht="15.75" customHeight="1" x14ac:dyDescent="0.25">
      <c r="I321" s="37"/>
    </row>
    <row r="322" spans="9:9" ht="15.75" customHeight="1" x14ac:dyDescent="0.25">
      <c r="I322" s="37"/>
    </row>
    <row r="323" spans="9:9" ht="15.75" customHeight="1" x14ac:dyDescent="0.25">
      <c r="I323" s="37"/>
    </row>
    <row r="324" spans="9:9" ht="15.75" customHeight="1" x14ac:dyDescent="0.25">
      <c r="I324" s="37"/>
    </row>
    <row r="325" spans="9:9" ht="15.75" customHeight="1" x14ac:dyDescent="0.25">
      <c r="I325" s="37"/>
    </row>
    <row r="326" spans="9:9" ht="15.75" customHeight="1" x14ac:dyDescent="0.25">
      <c r="I326" s="37"/>
    </row>
    <row r="327" spans="9:9" ht="15.75" customHeight="1" x14ac:dyDescent="0.25">
      <c r="I327" s="37"/>
    </row>
    <row r="328" spans="9:9" ht="15.75" customHeight="1" x14ac:dyDescent="0.25">
      <c r="I328" s="37"/>
    </row>
    <row r="329" spans="9:9" ht="15.75" customHeight="1" x14ac:dyDescent="0.25">
      <c r="I329" s="37"/>
    </row>
    <row r="330" spans="9:9" ht="15.75" customHeight="1" x14ac:dyDescent="0.25">
      <c r="I330" s="37"/>
    </row>
    <row r="331" spans="9:9" ht="15.75" customHeight="1" x14ac:dyDescent="0.25">
      <c r="I331" s="37"/>
    </row>
    <row r="332" spans="9:9" ht="15.75" customHeight="1" x14ac:dyDescent="0.25">
      <c r="I332" s="37"/>
    </row>
    <row r="333" spans="9:9" ht="15.75" customHeight="1" x14ac:dyDescent="0.25">
      <c r="I333" s="37"/>
    </row>
    <row r="334" spans="9:9" ht="15.75" customHeight="1" x14ac:dyDescent="0.25">
      <c r="I334" s="37"/>
    </row>
    <row r="335" spans="9:9" ht="15.75" customHeight="1" x14ac:dyDescent="0.25">
      <c r="I335" s="37"/>
    </row>
    <row r="336" spans="9:9" ht="15.75" customHeight="1" x14ac:dyDescent="0.25">
      <c r="I336" s="37"/>
    </row>
    <row r="337" spans="9:9" ht="15.75" customHeight="1" x14ac:dyDescent="0.25">
      <c r="I337" s="37"/>
    </row>
    <row r="338" spans="9:9" ht="15.75" customHeight="1" x14ac:dyDescent="0.25">
      <c r="I338" s="37"/>
    </row>
    <row r="339" spans="9:9" ht="15.75" customHeight="1" x14ac:dyDescent="0.25">
      <c r="I339" s="37"/>
    </row>
    <row r="340" spans="9:9" ht="15.75" customHeight="1" x14ac:dyDescent="0.25">
      <c r="I340" s="37"/>
    </row>
    <row r="341" spans="9:9" ht="15.75" customHeight="1" x14ac:dyDescent="0.25">
      <c r="I341" s="37"/>
    </row>
    <row r="342" spans="9:9" ht="15.75" customHeight="1" x14ac:dyDescent="0.25">
      <c r="I342" s="37"/>
    </row>
    <row r="343" spans="9:9" ht="15.75" customHeight="1" x14ac:dyDescent="0.25">
      <c r="I343" s="37"/>
    </row>
    <row r="344" spans="9:9" ht="15.75" customHeight="1" x14ac:dyDescent="0.25">
      <c r="I344" s="37"/>
    </row>
    <row r="345" spans="9:9" ht="15.75" customHeight="1" x14ac:dyDescent="0.25">
      <c r="I345" s="37"/>
    </row>
    <row r="346" spans="9:9" ht="15.75" customHeight="1" x14ac:dyDescent="0.25">
      <c r="I346" s="37"/>
    </row>
    <row r="347" spans="9:9" ht="15.75" customHeight="1" x14ac:dyDescent="0.25">
      <c r="I347" s="37"/>
    </row>
    <row r="348" spans="9:9" ht="15.75" customHeight="1" x14ac:dyDescent="0.25">
      <c r="I348" s="37"/>
    </row>
    <row r="349" spans="9:9" ht="15.75" customHeight="1" x14ac:dyDescent="0.25">
      <c r="I349" s="37"/>
    </row>
    <row r="350" spans="9:9" ht="15.75" customHeight="1" x14ac:dyDescent="0.25">
      <c r="I350" s="37"/>
    </row>
    <row r="351" spans="9:9" ht="15.75" customHeight="1" x14ac:dyDescent="0.25">
      <c r="I351" s="37"/>
    </row>
    <row r="352" spans="9:9" ht="15.75" customHeight="1" x14ac:dyDescent="0.25">
      <c r="I352" s="37"/>
    </row>
    <row r="353" spans="9:9" ht="15.75" customHeight="1" x14ac:dyDescent="0.25">
      <c r="I353" s="37"/>
    </row>
    <row r="354" spans="9:9" ht="15.75" customHeight="1" x14ac:dyDescent="0.25">
      <c r="I354" s="37"/>
    </row>
    <row r="355" spans="9:9" ht="15.75" customHeight="1" x14ac:dyDescent="0.25">
      <c r="I355" s="37"/>
    </row>
    <row r="356" spans="9:9" ht="15.75" customHeight="1" x14ac:dyDescent="0.25">
      <c r="I356" s="37"/>
    </row>
    <row r="357" spans="9:9" ht="15.75" customHeight="1" x14ac:dyDescent="0.25">
      <c r="I357" s="37"/>
    </row>
    <row r="358" spans="9:9" ht="15.75" customHeight="1" x14ac:dyDescent="0.25">
      <c r="I358" s="37"/>
    </row>
    <row r="359" spans="9:9" ht="15.75" customHeight="1" x14ac:dyDescent="0.25">
      <c r="I359" s="37"/>
    </row>
    <row r="360" spans="9:9" ht="15.75" customHeight="1" x14ac:dyDescent="0.25">
      <c r="I360" s="37"/>
    </row>
    <row r="361" spans="9:9" ht="15.75" customHeight="1" x14ac:dyDescent="0.25">
      <c r="I361" s="37"/>
    </row>
    <row r="362" spans="9:9" ht="15.75" customHeight="1" x14ac:dyDescent="0.25">
      <c r="I362" s="37"/>
    </row>
    <row r="363" spans="9:9" ht="15.75" customHeight="1" x14ac:dyDescent="0.25">
      <c r="I363" s="37"/>
    </row>
    <row r="364" spans="9:9" ht="15.75" customHeight="1" x14ac:dyDescent="0.25">
      <c r="I364" s="37"/>
    </row>
    <row r="365" spans="9:9" ht="15.75" customHeight="1" x14ac:dyDescent="0.25">
      <c r="I365" s="37"/>
    </row>
    <row r="366" spans="9:9" ht="15.75" customHeight="1" x14ac:dyDescent="0.25">
      <c r="I366" s="37"/>
    </row>
    <row r="367" spans="9:9" ht="15.75" customHeight="1" x14ac:dyDescent="0.25">
      <c r="I367" s="37"/>
    </row>
    <row r="368" spans="9:9" ht="15.75" customHeight="1" x14ac:dyDescent="0.25">
      <c r="I368" s="37"/>
    </row>
    <row r="369" spans="9:9" ht="15.75" customHeight="1" x14ac:dyDescent="0.25">
      <c r="I369" s="37"/>
    </row>
    <row r="370" spans="9:9" ht="15.75" customHeight="1" x14ac:dyDescent="0.25">
      <c r="I370" s="37"/>
    </row>
    <row r="371" spans="9:9" ht="15.75" customHeight="1" x14ac:dyDescent="0.25">
      <c r="I371" s="37"/>
    </row>
    <row r="372" spans="9:9" ht="15.75" customHeight="1" x14ac:dyDescent="0.25">
      <c r="I372" s="37"/>
    </row>
    <row r="373" spans="9:9" ht="15.75" customHeight="1" x14ac:dyDescent="0.25">
      <c r="I373" s="37"/>
    </row>
    <row r="374" spans="9:9" ht="15.75" customHeight="1" x14ac:dyDescent="0.25">
      <c r="I374" s="37"/>
    </row>
    <row r="375" spans="9:9" ht="15.75" customHeight="1" x14ac:dyDescent="0.25">
      <c r="I375" s="37"/>
    </row>
    <row r="376" spans="9:9" ht="15.75" customHeight="1" x14ac:dyDescent="0.25">
      <c r="I376" s="37"/>
    </row>
    <row r="377" spans="9:9" ht="15.75" customHeight="1" x14ac:dyDescent="0.25">
      <c r="I377" s="37"/>
    </row>
    <row r="378" spans="9:9" ht="15.75" customHeight="1" x14ac:dyDescent="0.25">
      <c r="I378" s="37"/>
    </row>
    <row r="379" spans="9:9" ht="15.75" customHeight="1" x14ac:dyDescent="0.25">
      <c r="I379" s="37"/>
    </row>
    <row r="380" spans="9:9" ht="15.75" customHeight="1" x14ac:dyDescent="0.25">
      <c r="I380" s="37"/>
    </row>
    <row r="381" spans="9:9" ht="15.75" customHeight="1" x14ac:dyDescent="0.25">
      <c r="I381" s="37"/>
    </row>
    <row r="382" spans="9:9" ht="15.75" customHeight="1" x14ac:dyDescent="0.25">
      <c r="I382" s="37"/>
    </row>
    <row r="383" spans="9:9" ht="15.75" customHeight="1" x14ac:dyDescent="0.25">
      <c r="I383" s="37"/>
    </row>
    <row r="384" spans="9:9" ht="15.75" customHeight="1" x14ac:dyDescent="0.25">
      <c r="I384" s="37"/>
    </row>
    <row r="385" spans="9:9" ht="15.75" customHeight="1" x14ac:dyDescent="0.25">
      <c r="I385" s="37"/>
    </row>
    <row r="386" spans="9:9" ht="15.75" customHeight="1" x14ac:dyDescent="0.25">
      <c r="I386" s="37"/>
    </row>
    <row r="387" spans="9:9" ht="15.75" customHeight="1" x14ac:dyDescent="0.25">
      <c r="I387" s="37"/>
    </row>
    <row r="388" spans="9:9" ht="15.75" customHeight="1" x14ac:dyDescent="0.25">
      <c r="I388" s="37"/>
    </row>
    <row r="389" spans="9:9" ht="15.75" customHeight="1" x14ac:dyDescent="0.25">
      <c r="I389" s="37"/>
    </row>
    <row r="390" spans="9:9" ht="15.75" customHeight="1" x14ac:dyDescent="0.25">
      <c r="I390" s="37"/>
    </row>
    <row r="391" spans="9:9" ht="15.75" customHeight="1" x14ac:dyDescent="0.25">
      <c r="I391" s="37"/>
    </row>
    <row r="392" spans="9:9" ht="15.75" customHeight="1" x14ac:dyDescent="0.25">
      <c r="I392" s="37"/>
    </row>
    <row r="393" spans="9:9" ht="15.75" customHeight="1" x14ac:dyDescent="0.25">
      <c r="I393" s="37"/>
    </row>
    <row r="394" spans="9:9" ht="15.75" customHeight="1" x14ac:dyDescent="0.25">
      <c r="I394" s="37"/>
    </row>
    <row r="395" spans="9:9" ht="15.75" customHeight="1" x14ac:dyDescent="0.25">
      <c r="I395" s="37"/>
    </row>
    <row r="396" spans="9:9" ht="15.75" customHeight="1" x14ac:dyDescent="0.25">
      <c r="I396" s="37"/>
    </row>
    <row r="397" spans="9:9" ht="15.75" customHeight="1" x14ac:dyDescent="0.25">
      <c r="I397" s="37"/>
    </row>
    <row r="398" spans="9:9" ht="15.75" customHeight="1" x14ac:dyDescent="0.25">
      <c r="I398" s="37"/>
    </row>
    <row r="399" spans="9:9" ht="15.75" customHeight="1" x14ac:dyDescent="0.25">
      <c r="I399" s="37"/>
    </row>
    <row r="400" spans="9:9" ht="15.75" customHeight="1" x14ac:dyDescent="0.25">
      <c r="I400" s="37"/>
    </row>
    <row r="401" spans="9:9" ht="15.75" customHeight="1" x14ac:dyDescent="0.25">
      <c r="I401" s="37"/>
    </row>
    <row r="402" spans="9:9" ht="15.75" customHeight="1" x14ac:dyDescent="0.25">
      <c r="I402" s="37"/>
    </row>
    <row r="403" spans="9:9" ht="15.75" customHeight="1" x14ac:dyDescent="0.25">
      <c r="I403" s="37"/>
    </row>
    <row r="404" spans="9:9" ht="15.75" customHeight="1" x14ac:dyDescent="0.25">
      <c r="I404" s="37"/>
    </row>
    <row r="405" spans="9:9" ht="15.75" customHeight="1" x14ac:dyDescent="0.25">
      <c r="I405" s="37"/>
    </row>
    <row r="406" spans="9:9" ht="15.75" customHeight="1" x14ac:dyDescent="0.25">
      <c r="I406" s="37"/>
    </row>
    <row r="407" spans="9:9" ht="15.75" customHeight="1" x14ac:dyDescent="0.25">
      <c r="I407" s="37"/>
    </row>
    <row r="408" spans="9:9" ht="15.75" customHeight="1" x14ac:dyDescent="0.25">
      <c r="I408" s="37"/>
    </row>
    <row r="409" spans="9:9" ht="15.75" customHeight="1" x14ac:dyDescent="0.25">
      <c r="I409" s="37"/>
    </row>
    <row r="410" spans="9:9" ht="15.75" customHeight="1" x14ac:dyDescent="0.25">
      <c r="I410" s="37"/>
    </row>
    <row r="411" spans="9:9" ht="15.75" customHeight="1" x14ac:dyDescent="0.25">
      <c r="I411" s="37"/>
    </row>
    <row r="412" spans="9:9" ht="15.75" customHeight="1" x14ac:dyDescent="0.25">
      <c r="I412" s="37"/>
    </row>
    <row r="413" spans="9:9" ht="15.75" customHeight="1" x14ac:dyDescent="0.25">
      <c r="I413" s="37"/>
    </row>
    <row r="414" spans="9:9" ht="15.75" customHeight="1" x14ac:dyDescent="0.25">
      <c r="I414" s="37"/>
    </row>
    <row r="415" spans="9:9" ht="15.75" customHeight="1" x14ac:dyDescent="0.25">
      <c r="I415" s="37"/>
    </row>
    <row r="416" spans="9:9" ht="15.75" customHeight="1" x14ac:dyDescent="0.25">
      <c r="I416" s="37"/>
    </row>
    <row r="417" spans="9:9" ht="15.75" customHeight="1" x14ac:dyDescent="0.25">
      <c r="I417" s="37"/>
    </row>
    <row r="418" spans="9:9" ht="15.75" customHeight="1" x14ac:dyDescent="0.25">
      <c r="I418" s="37"/>
    </row>
    <row r="419" spans="9:9" ht="15.75" customHeight="1" x14ac:dyDescent="0.25">
      <c r="I419" s="37"/>
    </row>
    <row r="420" spans="9:9" ht="15.75" customHeight="1" x14ac:dyDescent="0.25">
      <c r="I420" s="37"/>
    </row>
    <row r="421" spans="9:9" ht="15.75" customHeight="1" x14ac:dyDescent="0.25">
      <c r="I421" s="37"/>
    </row>
    <row r="422" spans="9:9" ht="15.75" customHeight="1" x14ac:dyDescent="0.25">
      <c r="I422" s="37"/>
    </row>
    <row r="423" spans="9:9" ht="15.75" customHeight="1" x14ac:dyDescent="0.25">
      <c r="I423" s="37"/>
    </row>
    <row r="424" spans="9:9" ht="15.75" customHeight="1" x14ac:dyDescent="0.25">
      <c r="I424" s="37"/>
    </row>
    <row r="425" spans="9:9" ht="15.75" customHeight="1" x14ac:dyDescent="0.25">
      <c r="I425" s="37"/>
    </row>
    <row r="426" spans="9:9" ht="15.75" customHeight="1" x14ac:dyDescent="0.25">
      <c r="I426" s="37"/>
    </row>
    <row r="427" spans="9:9" ht="15.75" customHeight="1" x14ac:dyDescent="0.25">
      <c r="I427" s="37"/>
    </row>
    <row r="428" spans="9:9" ht="15.75" customHeight="1" x14ac:dyDescent="0.25">
      <c r="I428" s="37"/>
    </row>
    <row r="429" spans="9:9" ht="15.75" customHeight="1" x14ac:dyDescent="0.25">
      <c r="I429" s="37"/>
    </row>
    <row r="430" spans="9:9" ht="15.75" customHeight="1" x14ac:dyDescent="0.25">
      <c r="I430" s="37"/>
    </row>
    <row r="431" spans="9:9" ht="15.75" customHeight="1" x14ac:dyDescent="0.25">
      <c r="I431" s="37"/>
    </row>
    <row r="432" spans="9:9" ht="15.75" customHeight="1" x14ac:dyDescent="0.25">
      <c r="I432" s="37"/>
    </row>
    <row r="433" spans="9:9" ht="15.75" customHeight="1" x14ac:dyDescent="0.25">
      <c r="I433" s="37"/>
    </row>
    <row r="434" spans="9:9" ht="15.75" customHeight="1" x14ac:dyDescent="0.25">
      <c r="I434" s="37"/>
    </row>
    <row r="435" spans="9:9" ht="15.75" customHeight="1" x14ac:dyDescent="0.25">
      <c r="I435" s="37"/>
    </row>
    <row r="436" spans="9:9" ht="15.75" customHeight="1" x14ac:dyDescent="0.25">
      <c r="I436" s="37"/>
    </row>
    <row r="437" spans="9:9" ht="15.75" customHeight="1" x14ac:dyDescent="0.25">
      <c r="I437" s="37"/>
    </row>
    <row r="438" spans="9:9" ht="15.75" customHeight="1" x14ac:dyDescent="0.25">
      <c r="I438" s="37"/>
    </row>
    <row r="439" spans="9:9" ht="15.75" customHeight="1" x14ac:dyDescent="0.25">
      <c r="I439" s="37"/>
    </row>
    <row r="440" spans="9:9" ht="15.75" customHeight="1" x14ac:dyDescent="0.25">
      <c r="I440" s="37"/>
    </row>
    <row r="441" spans="9:9" ht="15.75" customHeight="1" x14ac:dyDescent="0.25">
      <c r="I441" s="37"/>
    </row>
    <row r="442" spans="9:9" ht="15.75" customHeight="1" x14ac:dyDescent="0.25">
      <c r="I442" s="37"/>
    </row>
    <row r="443" spans="9:9" ht="15.75" customHeight="1" x14ac:dyDescent="0.25">
      <c r="I443" s="37"/>
    </row>
    <row r="444" spans="9:9" ht="15.75" customHeight="1" x14ac:dyDescent="0.25">
      <c r="I444" s="37"/>
    </row>
    <row r="445" spans="9:9" ht="15.75" customHeight="1" x14ac:dyDescent="0.25">
      <c r="I445" s="37"/>
    </row>
    <row r="446" spans="9:9" ht="15.75" customHeight="1" x14ac:dyDescent="0.25">
      <c r="I446" s="37"/>
    </row>
    <row r="447" spans="9:9" ht="15.75" customHeight="1" x14ac:dyDescent="0.25">
      <c r="I447" s="37"/>
    </row>
    <row r="448" spans="9:9" ht="15.75" customHeight="1" x14ac:dyDescent="0.25">
      <c r="I448" s="37"/>
    </row>
    <row r="449" spans="9:9" ht="15.75" customHeight="1" x14ac:dyDescent="0.25">
      <c r="I449" s="37"/>
    </row>
    <row r="450" spans="9:9" ht="15.75" customHeight="1" x14ac:dyDescent="0.25">
      <c r="I450" s="37"/>
    </row>
    <row r="451" spans="9:9" ht="15.75" customHeight="1" x14ac:dyDescent="0.25">
      <c r="I451" s="37"/>
    </row>
    <row r="452" spans="9:9" ht="15.75" customHeight="1" x14ac:dyDescent="0.25">
      <c r="I452" s="37"/>
    </row>
    <row r="453" spans="9:9" ht="15.75" customHeight="1" x14ac:dyDescent="0.25">
      <c r="I453" s="37"/>
    </row>
    <row r="454" spans="9:9" ht="15.75" customHeight="1" x14ac:dyDescent="0.25">
      <c r="I454" s="37"/>
    </row>
    <row r="455" spans="9:9" ht="15.75" customHeight="1" x14ac:dyDescent="0.25">
      <c r="I455" s="37"/>
    </row>
    <row r="456" spans="9:9" ht="15.75" customHeight="1" x14ac:dyDescent="0.25">
      <c r="I456" s="37"/>
    </row>
    <row r="457" spans="9:9" ht="15.75" customHeight="1" x14ac:dyDescent="0.25">
      <c r="I457" s="37"/>
    </row>
    <row r="458" spans="9:9" ht="15.75" customHeight="1" x14ac:dyDescent="0.25">
      <c r="I458" s="37"/>
    </row>
    <row r="459" spans="9:9" ht="15.75" customHeight="1" x14ac:dyDescent="0.25">
      <c r="I459" s="37"/>
    </row>
    <row r="460" spans="9:9" ht="15.75" customHeight="1" x14ac:dyDescent="0.25">
      <c r="I460" s="37"/>
    </row>
    <row r="461" spans="9:9" ht="15.75" customHeight="1" x14ac:dyDescent="0.25">
      <c r="I461" s="37"/>
    </row>
    <row r="462" spans="9:9" ht="15.75" customHeight="1" x14ac:dyDescent="0.25">
      <c r="I462" s="37"/>
    </row>
    <row r="463" spans="9:9" ht="15.75" customHeight="1" x14ac:dyDescent="0.25">
      <c r="I463" s="37"/>
    </row>
    <row r="464" spans="9:9" ht="15.75" customHeight="1" x14ac:dyDescent="0.25">
      <c r="I464" s="37"/>
    </row>
    <row r="465" spans="9:9" ht="15.75" customHeight="1" x14ac:dyDescent="0.25">
      <c r="I465" s="37"/>
    </row>
    <row r="466" spans="9:9" ht="15.75" customHeight="1" x14ac:dyDescent="0.25">
      <c r="I466" s="37"/>
    </row>
    <row r="467" spans="9:9" ht="15.75" customHeight="1" x14ac:dyDescent="0.25">
      <c r="I467" s="37"/>
    </row>
    <row r="468" spans="9:9" ht="15.75" customHeight="1" x14ac:dyDescent="0.25">
      <c r="I468" s="37"/>
    </row>
    <row r="469" spans="9:9" ht="15.75" customHeight="1" x14ac:dyDescent="0.25">
      <c r="I469" s="37"/>
    </row>
    <row r="470" spans="9:9" ht="15.75" customHeight="1" x14ac:dyDescent="0.25">
      <c r="I470" s="37"/>
    </row>
    <row r="471" spans="9:9" ht="15.75" customHeight="1" x14ac:dyDescent="0.25">
      <c r="I471" s="37"/>
    </row>
    <row r="472" spans="9:9" ht="15.75" customHeight="1" x14ac:dyDescent="0.25">
      <c r="I472" s="37"/>
    </row>
    <row r="473" spans="9:9" ht="15.75" customHeight="1" x14ac:dyDescent="0.25">
      <c r="I473" s="37"/>
    </row>
    <row r="474" spans="9:9" ht="15.75" customHeight="1" x14ac:dyDescent="0.25">
      <c r="I474" s="37"/>
    </row>
    <row r="475" spans="9:9" ht="15.75" customHeight="1" x14ac:dyDescent="0.25">
      <c r="I475" s="37"/>
    </row>
    <row r="476" spans="9:9" ht="15.75" customHeight="1" x14ac:dyDescent="0.25">
      <c r="I476" s="37"/>
    </row>
    <row r="477" spans="9:9" ht="15.75" customHeight="1" x14ac:dyDescent="0.25">
      <c r="I477" s="37"/>
    </row>
    <row r="478" spans="9:9" ht="15.75" customHeight="1" x14ac:dyDescent="0.25">
      <c r="I478" s="37"/>
    </row>
    <row r="479" spans="9:9" ht="15.75" customHeight="1" x14ac:dyDescent="0.25">
      <c r="I479" s="37"/>
    </row>
    <row r="480" spans="9:9" ht="15.75" customHeight="1" x14ac:dyDescent="0.25">
      <c r="I480" s="37"/>
    </row>
    <row r="481" spans="9:9" ht="15.75" customHeight="1" x14ac:dyDescent="0.25">
      <c r="I481" s="37"/>
    </row>
    <row r="482" spans="9:9" ht="15.75" customHeight="1" x14ac:dyDescent="0.25">
      <c r="I482" s="37"/>
    </row>
    <row r="483" spans="9:9" ht="15.75" customHeight="1" x14ac:dyDescent="0.25">
      <c r="I483" s="37"/>
    </row>
    <row r="484" spans="9:9" ht="15.75" customHeight="1" x14ac:dyDescent="0.25">
      <c r="I484" s="37"/>
    </row>
    <row r="485" spans="9:9" ht="15.75" customHeight="1" x14ac:dyDescent="0.25">
      <c r="I485" s="37"/>
    </row>
    <row r="486" spans="9:9" ht="15.75" customHeight="1" x14ac:dyDescent="0.25">
      <c r="I486" s="37"/>
    </row>
    <row r="487" spans="9:9" ht="15.75" customHeight="1" x14ac:dyDescent="0.25">
      <c r="I487" s="37"/>
    </row>
    <row r="488" spans="9:9" ht="15.75" customHeight="1" x14ac:dyDescent="0.25">
      <c r="I488" s="37"/>
    </row>
    <row r="489" spans="9:9" ht="15.75" customHeight="1" x14ac:dyDescent="0.25">
      <c r="I489" s="37"/>
    </row>
    <row r="490" spans="9:9" ht="15.75" customHeight="1" x14ac:dyDescent="0.25">
      <c r="I490" s="37"/>
    </row>
    <row r="491" spans="9:9" ht="15.75" customHeight="1" x14ac:dyDescent="0.25">
      <c r="I491" s="37"/>
    </row>
    <row r="492" spans="9:9" ht="15.75" customHeight="1" x14ac:dyDescent="0.25">
      <c r="I492" s="37"/>
    </row>
    <row r="493" spans="9:9" ht="15.75" customHeight="1" x14ac:dyDescent="0.25">
      <c r="I493" s="37"/>
    </row>
    <row r="494" spans="9:9" ht="15.75" customHeight="1" x14ac:dyDescent="0.25">
      <c r="I494" s="37"/>
    </row>
    <row r="495" spans="9:9" ht="15.75" customHeight="1" x14ac:dyDescent="0.25">
      <c r="I495" s="37"/>
    </row>
    <row r="496" spans="9:9" ht="15.75" customHeight="1" x14ac:dyDescent="0.25">
      <c r="I496" s="37"/>
    </row>
    <row r="497" spans="9:9" ht="15.75" customHeight="1" x14ac:dyDescent="0.25">
      <c r="I497" s="37"/>
    </row>
    <row r="498" spans="9:9" ht="15.75" customHeight="1" x14ac:dyDescent="0.25">
      <c r="I498" s="37"/>
    </row>
    <row r="499" spans="9:9" ht="15.75" customHeight="1" x14ac:dyDescent="0.25">
      <c r="I499" s="37"/>
    </row>
    <row r="500" spans="9:9" ht="15.75" customHeight="1" x14ac:dyDescent="0.25">
      <c r="I500" s="37"/>
    </row>
    <row r="501" spans="9:9" ht="15.75" customHeight="1" x14ac:dyDescent="0.25">
      <c r="I501" s="37"/>
    </row>
    <row r="502" spans="9:9" ht="15.75" customHeight="1" x14ac:dyDescent="0.25">
      <c r="I502" s="37"/>
    </row>
    <row r="503" spans="9:9" ht="15.75" customHeight="1" x14ac:dyDescent="0.25">
      <c r="I503" s="37"/>
    </row>
    <row r="504" spans="9:9" ht="15.75" customHeight="1" x14ac:dyDescent="0.25">
      <c r="I504" s="37"/>
    </row>
    <row r="505" spans="9:9" ht="15.75" customHeight="1" x14ac:dyDescent="0.25">
      <c r="I505" s="37"/>
    </row>
    <row r="506" spans="9:9" ht="15.75" customHeight="1" x14ac:dyDescent="0.25">
      <c r="I506" s="37"/>
    </row>
    <row r="507" spans="9:9" ht="15.75" customHeight="1" x14ac:dyDescent="0.25">
      <c r="I507" s="37"/>
    </row>
    <row r="508" spans="9:9" ht="15.75" customHeight="1" x14ac:dyDescent="0.25">
      <c r="I508" s="37"/>
    </row>
    <row r="509" spans="9:9" ht="15.75" customHeight="1" x14ac:dyDescent="0.25">
      <c r="I509" s="37"/>
    </row>
    <row r="510" spans="9:9" ht="15.75" customHeight="1" x14ac:dyDescent="0.25">
      <c r="I510" s="37"/>
    </row>
    <row r="511" spans="9:9" ht="15.75" customHeight="1" x14ac:dyDescent="0.25">
      <c r="I511" s="37"/>
    </row>
    <row r="512" spans="9:9" ht="15.75" customHeight="1" x14ac:dyDescent="0.25">
      <c r="I512" s="37"/>
    </row>
    <row r="513" spans="9:9" ht="15.75" customHeight="1" x14ac:dyDescent="0.25">
      <c r="I513" s="37"/>
    </row>
    <row r="514" spans="9:9" ht="15.75" customHeight="1" x14ac:dyDescent="0.25">
      <c r="I514" s="37"/>
    </row>
    <row r="515" spans="9:9" ht="15.75" customHeight="1" x14ac:dyDescent="0.25">
      <c r="I515" s="37"/>
    </row>
    <row r="516" spans="9:9" ht="15.75" customHeight="1" x14ac:dyDescent="0.25">
      <c r="I516" s="37"/>
    </row>
    <row r="517" spans="9:9" ht="15.75" customHeight="1" x14ac:dyDescent="0.25">
      <c r="I517" s="37"/>
    </row>
    <row r="518" spans="9:9" ht="15.75" customHeight="1" x14ac:dyDescent="0.25">
      <c r="I518" s="37"/>
    </row>
    <row r="519" spans="9:9" ht="15.75" customHeight="1" x14ac:dyDescent="0.25">
      <c r="I519" s="37"/>
    </row>
    <row r="520" spans="9:9" ht="15.75" customHeight="1" x14ac:dyDescent="0.25">
      <c r="I520" s="37"/>
    </row>
    <row r="521" spans="9:9" ht="15.75" customHeight="1" x14ac:dyDescent="0.25">
      <c r="I521" s="37"/>
    </row>
    <row r="522" spans="9:9" ht="15.75" customHeight="1" x14ac:dyDescent="0.25">
      <c r="I522" s="37"/>
    </row>
    <row r="523" spans="9:9" ht="15.75" customHeight="1" x14ac:dyDescent="0.25">
      <c r="I523" s="37"/>
    </row>
    <row r="524" spans="9:9" ht="15.75" customHeight="1" x14ac:dyDescent="0.25">
      <c r="I524" s="37"/>
    </row>
    <row r="525" spans="9:9" ht="15.75" customHeight="1" x14ac:dyDescent="0.25">
      <c r="I525" s="37"/>
    </row>
    <row r="526" spans="9:9" ht="15.75" customHeight="1" x14ac:dyDescent="0.25">
      <c r="I526" s="37"/>
    </row>
    <row r="527" spans="9:9" ht="15.75" customHeight="1" x14ac:dyDescent="0.25">
      <c r="I527" s="37"/>
    </row>
    <row r="528" spans="9:9" ht="15.75" customHeight="1" x14ac:dyDescent="0.25">
      <c r="I528" s="37"/>
    </row>
    <row r="529" spans="9:9" ht="15.75" customHeight="1" x14ac:dyDescent="0.25">
      <c r="I529" s="37"/>
    </row>
    <row r="530" spans="9:9" ht="15.75" customHeight="1" x14ac:dyDescent="0.25">
      <c r="I530" s="37"/>
    </row>
    <row r="531" spans="9:9" ht="15.75" customHeight="1" x14ac:dyDescent="0.25">
      <c r="I531" s="37"/>
    </row>
    <row r="532" spans="9:9" ht="15.75" customHeight="1" x14ac:dyDescent="0.25">
      <c r="I532" s="37"/>
    </row>
    <row r="533" spans="9:9" ht="15.75" customHeight="1" x14ac:dyDescent="0.25">
      <c r="I533" s="37"/>
    </row>
    <row r="534" spans="9:9" ht="15.75" customHeight="1" x14ac:dyDescent="0.25">
      <c r="I534" s="37"/>
    </row>
    <row r="535" spans="9:9" ht="15.75" customHeight="1" x14ac:dyDescent="0.25">
      <c r="I535" s="37"/>
    </row>
    <row r="536" spans="9:9" ht="15.75" customHeight="1" x14ac:dyDescent="0.25">
      <c r="I536" s="37"/>
    </row>
    <row r="537" spans="9:9" ht="15.75" customHeight="1" x14ac:dyDescent="0.25">
      <c r="I537" s="37"/>
    </row>
    <row r="538" spans="9:9" ht="15.75" customHeight="1" x14ac:dyDescent="0.25">
      <c r="I538" s="37"/>
    </row>
    <row r="539" spans="9:9" ht="15.75" customHeight="1" x14ac:dyDescent="0.25">
      <c r="I539" s="37"/>
    </row>
    <row r="540" spans="9:9" ht="15.75" customHeight="1" x14ac:dyDescent="0.25">
      <c r="I540" s="37"/>
    </row>
    <row r="541" spans="9:9" ht="15.75" customHeight="1" x14ac:dyDescent="0.25">
      <c r="I541" s="37"/>
    </row>
    <row r="542" spans="9:9" ht="15.75" customHeight="1" x14ac:dyDescent="0.25">
      <c r="I542" s="37"/>
    </row>
    <row r="543" spans="9:9" ht="15.75" customHeight="1" x14ac:dyDescent="0.25">
      <c r="I543" s="37"/>
    </row>
    <row r="544" spans="9:9" ht="15.75" customHeight="1" x14ac:dyDescent="0.25">
      <c r="I544" s="37"/>
    </row>
    <row r="545" spans="9:9" ht="15.75" customHeight="1" x14ac:dyDescent="0.25">
      <c r="I545" s="37"/>
    </row>
    <row r="546" spans="9:9" ht="15.75" customHeight="1" x14ac:dyDescent="0.25">
      <c r="I546" s="37"/>
    </row>
    <row r="547" spans="9:9" ht="15.75" customHeight="1" x14ac:dyDescent="0.25">
      <c r="I547" s="37"/>
    </row>
    <row r="548" spans="9:9" ht="15.75" customHeight="1" x14ac:dyDescent="0.25">
      <c r="I548" s="37"/>
    </row>
    <row r="549" spans="9:9" ht="15.75" customHeight="1" x14ac:dyDescent="0.25">
      <c r="I549" s="37"/>
    </row>
    <row r="550" spans="9:9" ht="15.75" customHeight="1" x14ac:dyDescent="0.25">
      <c r="I550" s="37"/>
    </row>
    <row r="551" spans="9:9" ht="15.75" customHeight="1" x14ac:dyDescent="0.25">
      <c r="I551" s="37"/>
    </row>
    <row r="552" spans="9:9" ht="15.75" customHeight="1" x14ac:dyDescent="0.25">
      <c r="I552" s="37"/>
    </row>
    <row r="553" spans="9:9" ht="15.75" customHeight="1" x14ac:dyDescent="0.25">
      <c r="I553" s="37"/>
    </row>
    <row r="554" spans="9:9" ht="15.75" customHeight="1" x14ac:dyDescent="0.25">
      <c r="I554" s="37"/>
    </row>
    <row r="555" spans="9:9" ht="15.75" customHeight="1" x14ac:dyDescent="0.25">
      <c r="I555" s="37"/>
    </row>
    <row r="556" spans="9:9" ht="15.75" customHeight="1" x14ac:dyDescent="0.25">
      <c r="I556" s="37"/>
    </row>
    <row r="557" spans="9:9" ht="15.75" customHeight="1" x14ac:dyDescent="0.25">
      <c r="I557" s="37"/>
    </row>
    <row r="558" spans="9:9" ht="15.75" customHeight="1" x14ac:dyDescent="0.25">
      <c r="I558" s="37"/>
    </row>
    <row r="559" spans="9:9" ht="15.75" customHeight="1" x14ac:dyDescent="0.25">
      <c r="I559" s="37"/>
    </row>
    <row r="560" spans="9:9" ht="15.75" customHeight="1" x14ac:dyDescent="0.25">
      <c r="I560" s="37"/>
    </row>
    <row r="561" spans="9:9" ht="15.75" customHeight="1" x14ac:dyDescent="0.25">
      <c r="I561" s="37"/>
    </row>
    <row r="562" spans="9:9" ht="15.75" customHeight="1" x14ac:dyDescent="0.25">
      <c r="I562" s="37"/>
    </row>
    <row r="563" spans="9:9" ht="15.75" customHeight="1" x14ac:dyDescent="0.25">
      <c r="I563" s="37"/>
    </row>
    <row r="564" spans="9:9" ht="15.75" customHeight="1" x14ac:dyDescent="0.25">
      <c r="I564" s="37"/>
    </row>
    <row r="565" spans="9:9" ht="15.75" customHeight="1" x14ac:dyDescent="0.25">
      <c r="I565" s="37"/>
    </row>
    <row r="566" spans="9:9" ht="15.75" customHeight="1" x14ac:dyDescent="0.25">
      <c r="I566" s="37"/>
    </row>
    <row r="567" spans="9:9" ht="15.75" customHeight="1" x14ac:dyDescent="0.25">
      <c r="I567" s="37"/>
    </row>
    <row r="568" spans="9:9" ht="15.75" customHeight="1" x14ac:dyDescent="0.25">
      <c r="I568" s="37"/>
    </row>
    <row r="569" spans="9:9" ht="15.75" customHeight="1" x14ac:dyDescent="0.25">
      <c r="I569" s="37"/>
    </row>
    <row r="570" spans="9:9" ht="15.75" customHeight="1" x14ac:dyDescent="0.25">
      <c r="I570" s="37"/>
    </row>
    <row r="571" spans="9:9" ht="15.75" customHeight="1" x14ac:dyDescent="0.25">
      <c r="I571" s="37"/>
    </row>
    <row r="572" spans="9:9" ht="15.75" customHeight="1" x14ac:dyDescent="0.25">
      <c r="I572" s="37"/>
    </row>
    <row r="573" spans="9:9" ht="15.75" customHeight="1" x14ac:dyDescent="0.25">
      <c r="I573" s="37"/>
    </row>
    <row r="574" spans="9:9" ht="15.75" customHeight="1" x14ac:dyDescent="0.25">
      <c r="I574" s="37"/>
    </row>
    <row r="575" spans="9:9" ht="15.75" customHeight="1" x14ac:dyDescent="0.25">
      <c r="I575" s="37"/>
    </row>
    <row r="576" spans="9:9" ht="15.75" customHeight="1" x14ac:dyDescent="0.25">
      <c r="I576" s="37"/>
    </row>
    <row r="577" spans="9:9" ht="15.75" customHeight="1" x14ac:dyDescent="0.25">
      <c r="I577" s="37"/>
    </row>
    <row r="578" spans="9:9" ht="15.75" customHeight="1" x14ac:dyDescent="0.25">
      <c r="I578" s="37"/>
    </row>
    <row r="579" spans="9:9" ht="15.75" customHeight="1" x14ac:dyDescent="0.25">
      <c r="I579" s="37"/>
    </row>
    <row r="580" spans="9:9" ht="15.75" customHeight="1" x14ac:dyDescent="0.25">
      <c r="I580" s="37"/>
    </row>
    <row r="581" spans="9:9" ht="15.75" customHeight="1" x14ac:dyDescent="0.25">
      <c r="I581" s="37"/>
    </row>
    <row r="582" spans="9:9" ht="15.75" customHeight="1" x14ac:dyDescent="0.25">
      <c r="I582" s="37"/>
    </row>
    <row r="583" spans="9:9" ht="15.75" customHeight="1" x14ac:dyDescent="0.25">
      <c r="I583" s="37"/>
    </row>
    <row r="584" spans="9:9" ht="15.75" customHeight="1" x14ac:dyDescent="0.25">
      <c r="I584" s="37"/>
    </row>
    <row r="585" spans="9:9" ht="15.75" customHeight="1" x14ac:dyDescent="0.25">
      <c r="I585" s="37"/>
    </row>
    <row r="586" spans="9:9" ht="15.75" customHeight="1" x14ac:dyDescent="0.25">
      <c r="I586" s="37"/>
    </row>
    <row r="587" spans="9:9" ht="15.75" customHeight="1" x14ac:dyDescent="0.25">
      <c r="I587" s="37"/>
    </row>
    <row r="588" spans="9:9" ht="15.75" customHeight="1" x14ac:dyDescent="0.25">
      <c r="I588" s="37"/>
    </row>
    <row r="589" spans="9:9" ht="15.75" customHeight="1" x14ac:dyDescent="0.25">
      <c r="I589" s="37"/>
    </row>
    <row r="590" spans="9:9" ht="15.75" customHeight="1" x14ac:dyDescent="0.25">
      <c r="I590" s="37"/>
    </row>
    <row r="591" spans="9:9" ht="15.75" customHeight="1" x14ac:dyDescent="0.25">
      <c r="I591" s="37"/>
    </row>
    <row r="592" spans="9:9" ht="15.75" customHeight="1" x14ac:dyDescent="0.25">
      <c r="I592" s="37"/>
    </row>
    <row r="593" spans="9:9" ht="15.75" customHeight="1" x14ac:dyDescent="0.25">
      <c r="I593" s="37"/>
    </row>
    <row r="594" spans="9:9" ht="15.75" customHeight="1" x14ac:dyDescent="0.25">
      <c r="I594" s="37"/>
    </row>
    <row r="595" spans="9:9" ht="15.75" customHeight="1" x14ac:dyDescent="0.25">
      <c r="I595" s="37"/>
    </row>
    <row r="596" spans="9:9" ht="15.75" customHeight="1" x14ac:dyDescent="0.25">
      <c r="I596" s="37"/>
    </row>
    <row r="597" spans="9:9" ht="15.75" customHeight="1" x14ac:dyDescent="0.25">
      <c r="I597" s="37"/>
    </row>
    <row r="598" spans="9:9" ht="15.75" customHeight="1" x14ac:dyDescent="0.25">
      <c r="I598" s="37"/>
    </row>
    <row r="599" spans="9:9" ht="15.75" customHeight="1" x14ac:dyDescent="0.25">
      <c r="I599" s="37"/>
    </row>
    <row r="600" spans="9:9" ht="15.75" customHeight="1" x14ac:dyDescent="0.25">
      <c r="I600" s="37"/>
    </row>
    <row r="601" spans="9:9" ht="15.75" customHeight="1" x14ac:dyDescent="0.25">
      <c r="I601" s="37"/>
    </row>
    <row r="602" spans="9:9" ht="15.75" customHeight="1" x14ac:dyDescent="0.25">
      <c r="I602" s="37"/>
    </row>
    <row r="603" spans="9:9" ht="15.75" customHeight="1" x14ac:dyDescent="0.25">
      <c r="I603" s="37"/>
    </row>
    <row r="604" spans="9:9" ht="15.75" customHeight="1" x14ac:dyDescent="0.25">
      <c r="I604" s="37"/>
    </row>
    <row r="605" spans="9:9" ht="15.75" customHeight="1" x14ac:dyDescent="0.25">
      <c r="I605" s="37"/>
    </row>
    <row r="606" spans="9:9" ht="15.75" customHeight="1" x14ac:dyDescent="0.25">
      <c r="I606" s="37"/>
    </row>
    <row r="607" spans="9:9" ht="15.75" customHeight="1" x14ac:dyDescent="0.25">
      <c r="I607" s="37"/>
    </row>
    <row r="608" spans="9:9" ht="15.75" customHeight="1" x14ac:dyDescent="0.25">
      <c r="I608" s="37"/>
    </row>
    <row r="609" spans="9:9" ht="15.75" customHeight="1" x14ac:dyDescent="0.25">
      <c r="I609" s="37"/>
    </row>
    <row r="610" spans="9:9" ht="15.75" customHeight="1" x14ac:dyDescent="0.25">
      <c r="I610" s="37"/>
    </row>
    <row r="611" spans="9:9" ht="15.75" customHeight="1" x14ac:dyDescent="0.25">
      <c r="I611" s="37"/>
    </row>
    <row r="612" spans="9:9" ht="15.75" customHeight="1" x14ac:dyDescent="0.25">
      <c r="I612" s="37"/>
    </row>
    <row r="613" spans="9:9" ht="15.75" customHeight="1" x14ac:dyDescent="0.25">
      <c r="I613" s="37"/>
    </row>
    <row r="614" spans="9:9" ht="15.75" customHeight="1" x14ac:dyDescent="0.25">
      <c r="I614" s="37"/>
    </row>
    <row r="615" spans="9:9" ht="15.75" customHeight="1" x14ac:dyDescent="0.25">
      <c r="I615" s="37"/>
    </row>
    <row r="616" spans="9:9" ht="15.75" customHeight="1" x14ac:dyDescent="0.25">
      <c r="I616" s="37"/>
    </row>
    <row r="617" spans="9:9" ht="15.75" customHeight="1" x14ac:dyDescent="0.25">
      <c r="I617" s="37"/>
    </row>
    <row r="618" spans="9:9" ht="15.75" customHeight="1" x14ac:dyDescent="0.25">
      <c r="I618" s="37"/>
    </row>
    <row r="619" spans="9:9" ht="15.75" customHeight="1" x14ac:dyDescent="0.25">
      <c r="I619" s="37"/>
    </row>
    <row r="620" spans="9:9" ht="15.75" customHeight="1" x14ac:dyDescent="0.25">
      <c r="I620" s="37"/>
    </row>
    <row r="621" spans="9:9" ht="15.75" customHeight="1" x14ac:dyDescent="0.25">
      <c r="I621" s="37"/>
    </row>
    <row r="622" spans="9:9" ht="15.75" customHeight="1" x14ac:dyDescent="0.25">
      <c r="I622" s="37"/>
    </row>
    <row r="623" spans="9:9" ht="15.75" customHeight="1" x14ac:dyDescent="0.25">
      <c r="I623" s="37"/>
    </row>
    <row r="624" spans="9:9" ht="15.75" customHeight="1" x14ac:dyDescent="0.25">
      <c r="I624" s="37"/>
    </row>
    <row r="625" spans="9:9" ht="15.75" customHeight="1" x14ac:dyDescent="0.25">
      <c r="I625" s="37"/>
    </row>
    <row r="626" spans="9:9" ht="15.75" customHeight="1" x14ac:dyDescent="0.25">
      <c r="I626" s="37"/>
    </row>
    <row r="627" spans="9:9" ht="15.75" customHeight="1" x14ac:dyDescent="0.25">
      <c r="I627" s="37"/>
    </row>
    <row r="628" spans="9:9" ht="15.75" customHeight="1" x14ac:dyDescent="0.25">
      <c r="I628" s="37"/>
    </row>
    <row r="629" spans="9:9" ht="15.75" customHeight="1" x14ac:dyDescent="0.25">
      <c r="I629" s="37"/>
    </row>
    <row r="630" spans="9:9" ht="15.75" customHeight="1" x14ac:dyDescent="0.25">
      <c r="I630" s="37"/>
    </row>
    <row r="631" spans="9:9" ht="15.75" customHeight="1" x14ac:dyDescent="0.25">
      <c r="I631" s="37"/>
    </row>
    <row r="632" spans="9:9" ht="15.75" customHeight="1" x14ac:dyDescent="0.25">
      <c r="I632" s="37"/>
    </row>
    <row r="633" spans="9:9" ht="15.75" customHeight="1" x14ac:dyDescent="0.25">
      <c r="I633" s="37"/>
    </row>
    <row r="634" spans="9:9" ht="15.75" customHeight="1" x14ac:dyDescent="0.25">
      <c r="I634" s="37"/>
    </row>
    <row r="635" spans="9:9" ht="15.75" customHeight="1" x14ac:dyDescent="0.25">
      <c r="I635" s="37"/>
    </row>
    <row r="636" spans="9:9" ht="15.75" customHeight="1" x14ac:dyDescent="0.25">
      <c r="I636" s="37"/>
    </row>
    <row r="637" spans="9:9" ht="15.75" customHeight="1" x14ac:dyDescent="0.25">
      <c r="I637" s="37"/>
    </row>
    <row r="638" spans="9:9" ht="15.75" customHeight="1" x14ac:dyDescent="0.25">
      <c r="I638" s="37"/>
    </row>
    <row r="639" spans="9:9" ht="15.75" customHeight="1" x14ac:dyDescent="0.25">
      <c r="I639" s="37"/>
    </row>
    <row r="640" spans="9:9" ht="15.75" customHeight="1" x14ac:dyDescent="0.25">
      <c r="I640" s="37"/>
    </row>
    <row r="641" spans="9:9" ht="15.75" customHeight="1" x14ac:dyDescent="0.25">
      <c r="I641" s="37"/>
    </row>
    <row r="642" spans="9:9" ht="15.75" customHeight="1" x14ac:dyDescent="0.25">
      <c r="I642" s="37"/>
    </row>
    <row r="643" spans="9:9" ht="15.75" customHeight="1" x14ac:dyDescent="0.25">
      <c r="I643" s="37"/>
    </row>
    <row r="644" spans="9:9" ht="15.75" customHeight="1" x14ac:dyDescent="0.25">
      <c r="I644" s="37"/>
    </row>
    <row r="645" spans="9:9" ht="15.75" customHeight="1" x14ac:dyDescent="0.25">
      <c r="I645" s="37"/>
    </row>
    <row r="646" spans="9:9" ht="15.75" customHeight="1" x14ac:dyDescent="0.25">
      <c r="I646" s="37"/>
    </row>
    <row r="647" spans="9:9" ht="15.75" customHeight="1" x14ac:dyDescent="0.25">
      <c r="I647" s="37"/>
    </row>
    <row r="648" spans="9:9" ht="15.75" customHeight="1" x14ac:dyDescent="0.25">
      <c r="I648" s="37"/>
    </row>
    <row r="649" spans="9:9" ht="15.75" customHeight="1" x14ac:dyDescent="0.25">
      <c r="I649" s="37"/>
    </row>
    <row r="650" spans="9:9" ht="15.75" customHeight="1" x14ac:dyDescent="0.25">
      <c r="I650" s="37"/>
    </row>
    <row r="651" spans="9:9" ht="15.75" customHeight="1" x14ac:dyDescent="0.25">
      <c r="I651" s="37"/>
    </row>
    <row r="652" spans="9:9" ht="15.75" customHeight="1" x14ac:dyDescent="0.25">
      <c r="I652" s="37"/>
    </row>
    <row r="653" spans="9:9" ht="15.75" customHeight="1" x14ac:dyDescent="0.25">
      <c r="I653" s="37"/>
    </row>
    <row r="654" spans="9:9" ht="15.75" customHeight="1" x14ac:dyDescent="0.25">
      <c r="I654" s="37"/>
    </row>
    <row r="655" spans="9:9" ht="15.75" customHeight="1" x14ac:dyDescent="0.25">
      <c r="I655" s="37"/>
    </row>
    <row r="656" spans="9:9" ht="15.75" customHeight="1" x14ac:dyDescent="0.25">
      <c r="I656" s="37"/>
    </row>
    <row r="657" spans="9:9" ht="15.75" customHeight="1" x14ac:dyDescent="0.25">
      <c r="I657" s="37"/>
    </row>
    <row r="658" spans="9:9" ht="15.75" customHeight="1" x14ac:dyDescent="0.25">
      <c r="I658" s="37"/>
    </row>
    <row r="659" spans="9:9" ht="15.75" customHeight="1" x14ac:dyDescent="0.25">
      <c r="I659" s="37"/>
    </row>
    <row r="660" spans="9:9" ht="15.75" customHeight="1" x14ac:dyDescent="0.25">
      <c r="I660" s="37"/>
    </row>
    <row r="661" spans="9:9" ht="15.75" customHeight="1" x14ac:dyDescent="0.25">
      <c r="I661" s="37"/>
    </row>
    <row r="662" spans="9:9" ht="15.75" customHeight="1" x14ac:dyDescent="0.25">
      <c r="I662" s="37"/>
    </row>
    <row r="663" spans="9:9" ht="15.75" customHeight="1" x14ac:dyDescent="0.25">
      <c r="I663" s="37"/>
    </row>
    <row r="664" spans="9:9" ht="15.75" customHeight="1" x14ac:dyDescent="0.25">
      <c r="I664" s="37"/>
    </row>
    <row r="665" spans="9:9" ht="15.75" customHeight="1" x14ac:dyDescent="0.25">
      <c r="I665" s="37"/>
    </row>
    <row r="666" spans="9:9" ht="15.75" customHeight="1" x14ac:dyDescent="0.25">
      <c r="I666" s="37"/>
    </row>
    <row r="667" spans="9:9" ht="15.75" customHeight="1" x14ac:dyDescent="0.25">
      <c r="I667" s="37"/>
    </row>
    <row r="668" spans="9:9" ht="15.75" customHeight="1" x14ac:dyDescent="0.25">
      <c r="I668" s="37"/>
    </row>
    <row r="669" spans="9:9" ht="15.75" customHeight="1" x14ac:dyDescent="0.25">
      <c r="I669" s="37"/>
    </row>
    <row r="670" spans="9:9" ht="15.75" customHeight="1" x14ac:dyDescent="0.25">
      <c r="I670" s="37"/>
    </row>
    <row r="671" spans="9:9" ht="15.75" customHeight="1" x14ac:dyDescent="0.25">
      <c r="I671" s="37"/>
    </row>
    <row r="672" spans="9:9" ht="15.75" customHeight="1" x14ac:dyDescent="0.25">
      <c r="I672" s="37"/>
    </row>
    <row r="673" spans="9:9" ht="15.75" customHeight="1" x14ac:dyDescent="0.25">
      <c r="I673" s="37"/>
    </row>
    <row r="674" spans="9:9" ht="15.75" customHeight="1" x14ac:dyDescent="0.25">
      <c r="I674" s="37"/>
    </row>
    <row r="675" spans="9:9" ht="15.75" customHeight="1" x14ac:dyDescent="0.25">
      <c r="I675" s="37"/>
    </row>
    <row r="676" spans="9:9" ht="15.75" customHeight="1" x14ac:dyDescent="0.25">
      <c r="I676" s="37"/>
    </row>
    <row r="677" spans="9:9" ht="15.75" customHeight="1" x14ac:dyDescent="0.25">
      <c r="I677" s="37"/>
    </row>
    <row r="678" spans="9:9" ht="15.75" customHeight="1" x14ac:dyDescent="0.25">
      <c r="I678" s="37"/>
    </row>
    <row r="679" spans="9:9" ht="15.75" customHeight="1" x14ac:dyDescent="0.25">
      <c r="I679" s="37"/>
    </row>
    <row r="680" spans="9:9" ht="15.75" customHeight="1" x14ac:dyDescent="0.25">
      <c r="I680" s="37"/>
    </row>
    <row r="681" spans="9:9" ht="15.75" customHeight="1" x14ac:dyDescent="0.25">
      <c r="I681" s="37"/>
    </row>
    <row r="682" spans="9:9" ht="15.75" customHeight="1" x14ac:dyDescent="0.25">
      <c r="I682" s="37"/>
    </row>
    <row r="683" spans="9:9" ht="15.75" customHeight="1" x14ac:dyDescent="0.25">
      <c r="I683" s="37"/>
    </row>
    <row r="684" spans="9:9" ht="15.75" customHeight="1" x14ac:dyDescent="0.25">
      <c r="I684" s="37"/>
    </row>
    <row r="685" spans="9:9" ht="15.75" customHeight="1" x14ac:dyDescent="0.25">
      <c r="I685" s="37"/>
    </row>
    <row r="686" spans="9:9" ht="15.75" customHeight="1" x14ac:dyDescent="0.25">
      <c r="I686" s="37"/>
    </row>
    <row r="687" spans="9:9" ht="15.75" customHeight="1" x14ac:dyDescent="0.25">
      <c r="I687" s="37"/>
    </row>
    <row r="688" spans="9:9" ht="15.75" customHeight="1" x14ac:dyDescent="0.25">
      <c r="I688" s="37"/>
    </row>
    <row r="689" spans="9:9" ht="15.75" customHeight="1" x14ac:dyDescent="0.25">
      <c r="I689" s="37"/>
    </row>
    <row r="690" spans="9:9" ht="15.75" customHeight="1" x14ac:dyDescent="0.25">
      <c r="I690" s="37"/>
    </row>
    <row r="691" spans="9:9" ht="15.75" customHeight="1" x14ac:dyDescent="0.25">
      <c r="I691" s="37"/>
    </row>
    <row r="692" spans="9:9" ht="15.75" customHeight="1" x14ac:dyDescent="0.25">
      <c r="I692" s="37"/>
    </row>
    <row r="693" spans="9:9" ht="15.75" customHeight="1" x14ac:dyDescent="0.25">
      <c r="I693" s="37"/>
    </row>
    <row r="694" spans="9:9" ht="15.75" customHeight="1" x14ac:dyDescent="0.25">
      <c r="I694" s="37"/>
    </row>
    <row r="695" spans="9:9" ht="15.75" customHeight="1" x14ac:dyDescent="0.25">
      <c r="I695" s="37"/>
    </row>
    <row r="696" spans="9:9" ht="15.75" customHeight="1" x14ac:dyDescent="0.25">
      <c r="I696" s="37"/>
    </row>
    <row r="697" spans="9:9" ht="15.75" customHeight="1" x14ac:dyDescent="0.25">
      <c r="I697" s="37"/>
    </row>
    <row r="698" spans="9:9" ht="15.75" customHeight="1" x14ac:dyDescent="0.25">
      <c r="I698" s="37"/>
    </row>
    <row r="699" spans="9:9" ht="15.75" customHeight="1" x14ac:dyDescent="0.25">
      <c r="I699" s="37"/>
    </row>
    <row r="700" spans="9:9" ht="15.75" customHeight="1" x14ac:dyDescent="0.25">
      <c r="I700" s="37"/>
    </row>
    <row r="701" spans="9:9" ht="15.75" customHeight="1" x14ac:dyDescent="0.25">
      <c r="I701" s="37"/>
    </row>
    <row r="702" spans="9:9" ht="15.75" customHeight="1" x14ac:dyDescent="0.25">
      <c r="I702" s="37"/>
    </row>
    <row r="703" spans="9:9" ht="15.75" customHeight="1" x14ac:dyDescent="0.25">
      <c r="I703" s="37"/>
    </row>
    <row r="704" spans="9:9" ht="15.75" customHeight="1" x14ac:dyDescent="0.25">
      <c r="I704" s="37"/>
    </row>
    <row r="705" spans="9:9" ht="15.75" customHeight="1" x14ac:dyDescent="0.25">
      <c r="I705" s="37"/>
    </row>
    <row r="706" spans="9:9" ht="15.75" customHeight="1" x14ac:dyDescent="0.25">
      <c r="I706" s="37"/>
    </row>
    <row r="707" spans="9:9" ht="15.75" customHeight="1" x14ac:dyDescent="0.25">
      <c r="I707" s="37"/>
    </row>
    <row r="708" spans="9:9" ht="15.75" customHeight="1" x14ac:dyDescent="0.25">
      <c r="I708" s="37"/>
    </row>
    <row r="709" spans="9:9" ht="15.75" customHeight="1" x14ac:dyDescent="0.25">
      <c r="I709" s="37"/>
    </row>
    <row r="710" spans="9:9" ht="15.75" customHeight="1" x14ac:dyDescent="0.25">
      <c r="I710" s="37"/>
    </row>
    <row r="711" spans="9:9" ht="15.75" customHeight="1" x14ac:dyDescent="0.25">
      <c r="I711" s="37"/>
    </row>
    <row r="712" spans="9:9" ht="15.75" customHeight="1" x14ac:dyDescent="0.25">
      <c r="I712" s="37"/>
    </row>
    <row r="713" spans="9:9" ht="15.75" customHeight="1" x14ac:dyDescent="0.25">
      <c r="I713" s="37"/>
    </row>
    <row r="714" spans="9:9" ht="15.75" customHeight="1" x14ac:dyDescent="0.25">
      <c r="I714" s="37"/>
    </row>
    <row r="715" spans="9:9" ht="15.75" customHeight="1" x14ac:dyDescent="0.25">
      <c r="I715" s="37"/>
    </row>
    <row r="716" spans="9:9" ht="15.75" customHeight="1" x14ac:dyDescent="0.25">
      <c r="I716" s="37"/>
    </row>
    <row r="717" spans="9:9" ht="15.75" customHeight="1" x14ac:dyDescent="0.25">
      <c r="I717" s="37"/>
    </row>
    <row r="718" spans="9:9" ht="15.75" customHeight="1" x14ac:dyDescent="0.25">
      <c r="I718" s="37"/>
    </row>
    <row r="719" spans="9:9" ht="15.75" customHeight="1" x14ac:dyDescent="0.25">
      <c r="I719" s="37"/>
    </row>
    <row r="720" spans="9:9" ht="15.75" customHeight="1" x14ac:dyDescent="0.25">
      <c r="I720" s="37"/>
    </row>
    <row r="721" spans="9:9" ht="15.75" customHeight="1" x14ac:dyDescent="0.25">
      <c r="I721" s="37"/>
    </row>
    <row r="722" spans="9:9" ht="15.75" customHeight="1" x14ac:dyDescent="0.25">
      <c r="I722" s="37"/>
    </row>
    <row r="723" spans="9:9" ht="15.75" customHeight="1" x14ac:dyDescent="0.25">
      <c r="I723" s="37"/>
    </row>
    <row r="724" spans="9:9" ht="15.75" customHeight="1" x14ac:dyDescent="0.25">
      <c r="I724" s="37"/>
    </row>
    <row r="725" spans="9:9" ht="15.75" customHeight="1" x14ac:dyDescent="0.25">
      <c r="I725" s="37"/>
    </row>
    <row r="726" spans="9:9" ht="15.75" customHeight="1" x14ac:dyDescent="0.25">
      <c r="I726" s="37"/>
    </row>
    <row r="727" spans="9:9" ht="15.75" customHeight="1" x14ac:dyDescent="0.25">
      <c r="I727" s="37"/>
    </row>
    <row r="728" spans="9:9" ht="15.75" customHeight="1" x14ac:dyDescent="0.25">
      <c r="I728" s="37"/>
    </row>
    <row r="729" spans="9:9" ht="15.75" customHeight="1" x14ac:dyDescent="0.25">
      <c r="I729" s="37"/>
    </row>
    <row r="730" spans="9:9" ht="15.75" customHeight="1" x14ac:dyDescent="0.25">
      <c r="I730" s="37"/>
    </row>
    <row r="731" spans="9:9" ht="15.75" customHeight="1" x14ac:dyDescent="0.25">
      <c r="I731" s="37"/>
    </row>
    <row r="732" spans="9:9" ht="15.75" customHeight="1" x14ac:dyDescent="0.25">
      <c r="I732" s="37"/>
    </row>
    <row r="733" spans="9:9" ht="15.75" customHeight="1" x14ac:dyDescent="0.25">
      <c r="I733" s="37"/>
    </row>
    <row r="734" spans="9:9" ht="15.75" customHeight="1" x14ac:dyDescent="0.25">
      <c r="I734" s="37"/>
    </row>
    <row r="735" spans="9:9" ht="15.75" customHeight="1" x14ac:dyDescent="0.25">
      <c r="I735" s="37"/>
    </row>
    <row r="736" spans="9:9" ht="15.75" customHeight="1" x14ac:dyDescent="0.25">
      <c r="I736" s="37"/>
    </row>
    <row r="737" spans="9:9" ht="15.75" customHeight="1" x14ac:dyDescent="0.25">
      <c r="I737" s="37"/>
    </row>
    <row r="738" spans="9:9" ht="15.75" customHeight="1" x14ac:dyDescent="0.25">
      <c r="I738" s="37"/>
    </row>
    <row r="739" spans="9:9" ht="15.75" customHeight="1" x14ac:dyDescent="0.25">
      <c r="I739" s="37"/>
    </row>
    <row r="740" spans="9:9" ht="15.75" customHeight="1" x14ac:dyDescent="0.25">
      <c r="I740" s="37"/>
    </row>
    <row r="741" spans="9:9" ht="15.75" customHeight="1" x14ac:dyDescent="0.25">
      <c r="I741" s="37"/>
    </row>
    <row r="742" spans="9:9" ht="15.75" customHeight="1" x14ac:dyDescent="0.25">
      <c r="I742" s="37"/>
    </row>
    <row r="743" spans="9:9" ht="15.75" customHeight="1" x14ac:dyDescent="0.25">
      <c r="I743" s="37"/>
    </row>
    <row r="744" spans="9:9" ht="15.75" customHeight="1" x14ac:dyDescent="0.25">
      <c r="I744" s="37"/>
    </row>
    <row r="745" spans="9:9" ht="15.75" customHeight="1" x14ac:dyDescent="0.25">
      <c r="I745" s="37"/>
    </row>
    <row r="746" spans="9:9" ht="15.75" customHeight="1" x14ac:dyDescent="0.25">
      <c r="I746" s="37"/>
    </row>
    <row r="747" spans="9:9" ht="15.75" customHeight="1" x14ac:dyDescent="0.25">
      <c r="I747" s="37"/>
    </row>
    <row r="748" spans="9:9" ht="15.75" customHeight="1" x14ac:dyDescent="0.25">
      <c r="I748" s="37"/>
    </row>
    <row r="749" spans="9:9" ht="15.75" customHeight="1" x14ac:dyDescent="0.25">
      <c r="I749" s="37"/>
    </row>
    <row r="750" spans="9:9" ht="15.75" customHeight="1" x14ac:dyDescent="0.25">
      <c r="I750" s="37"/>
    </row>
    <row r="751" spans="9:9" ht="15.75" customHeight="1" x14ac:dyDescent="0.25">
      <c r="I751" s="37"/>
    </row>
    <row r="752" spans="9:9" ht="15.75" customHeight="1" x14ac:dyDescent="0.25">
      <c r="I752" s="37"/>
    </row>
    <row r="753" spans="9:9" ht="15.75" customHeight="1" x14ac:dyDescent="0.25">
      <c r="I753" s="37"/>
    </row>
    <row r="754" spans="9:9" ht="15.75" customHeight="1" x14ac:dyDescent="0.25">
      <c r="I754" s="37"/>
    </row>
    <row r="755" spans="9:9" ht="15.75" customHeight="1" x14ac:dyDescent="0.25">
      <c r="I755" s="37"/>
    </row>
    <row r="756" spans="9:9" ht="15.75" customHeight="1" x14ac:dyDescent="0.25">
      <c r="I756" s="37"/>
    </row>
    <row r="757" spans="9:9" ht="15.75" customHeight="1" x14ac:dyDescent="0.25">
      <c r="I757" s="37"/>
    </row>
    <row r="758" spans="9:9" ht="15.75" customHeight="1" x14ac:dyDescent="0.25">
      <c r="I758" s="37"/>
    </row>
    <row r="759" spans="9:9" ht="15.75" customHeight="1" x14ac:dyDescent="0.25">
      <c r="I759" s="37"/>
    </row>
    <row r="760" spans="9:9" ht="15.75" customHeight="1" x14ac:dyDescent="0.25">
      <c r="I760" s="37"/>
    </row>
    <row r="761" spans="9:9" ht="15.75" customHeight="1" x14ac:dyDescent="0.25">
      <c r="I761" s="37"/>
    </row>
    <row r="762" spans="9:9" ht="15.75" customHeight="1" x14ac:dyDescent="0.25">
      <c r="I762" s="37"/>
    </row>
    <row r="763" spans="9:9" ht="15.75" customHeight="1" x14ac:dyDescent="0.25">
      <c r="I763" s="37"/>
    </row>
    <row r="764" spans="9:9" ht="15.75" customHeight="1" x14ac:dyDescent="0.25">
      <c r="I764" s="37"/>
    </row>
    <row r="765" spans="9:9" ht="15.75" customHeight="1" x14ac:dyDescent="0.25">
      <c r="I765" s="37"/>
    </row>
    <row r="766" spans="9:9" ht="15.75" customHeight="1" x14ac:dyDescent="0.25">
      <c r="I766" s="37"/>
    </row>
    <row r="767" spans="9:9" ht="15.75" customHeight="1" x14ac:dyDescent="0.25">
      <c r="I767" s="37"/>
    </row>
    <row r="768" spans="9:9" ht="15.75" customHeight="1" x14ac:dyDescent="0.25">
      <c r="I768" s="37"/>
    </row>
    <row r="769" spans="9:9" ht="15.75" customHeight="1" x14ac:dyDescent="0.25">
      <c r="I769" s="37"/>
    </row>
    <row r="770" spans="9:9" ht="15.75" customHeight="1" x14ac:dyDescent="0.25">
      <c r="I770" s="37"/>
    </row>
    <row r="771" spans="9:9" ht="15.75" customHeight="1" x14ac:dyDescent="0.25">
      <c r="I771" s="37"/>
    </row>
    <row r="772" spans="9:9" ht="15.75" customHeight="1" x14ac:dyDescent="0.25">
      <c r="I772" s="37"/>
    </row>
    <row r="773" spans="9:9" ht="15.75" customHeight="1" x14ac:dyDescent="0.25">
      <c r="I773" s="37"/>
    </row>
    <row r="774" spans="9:9" ht="15.75" customHeight="1" x14ac:dyDescent="0.25">
      <c r="I774" s="37"/>
    </row>
    <row r="775" spans="9:9" ht="15.75" customHeight="1" x14ac:dyDescent="0.25">
      <c r="I775" s="37"/>
    </row>
    <row r="776" spans="9:9" ht="15.75" customHeight="1" x14ac:dyDescent="0.25">
      <c r="I776" s="37"/>
    </row>
    <row r="777" spans="9:9" ht="15.75" customHeight="1" x14ac:dyDescent="0.25">
      <c r="I777" s="37"/>
    </row>
    <row r="778" spans="9:9" ht="15.75" customHeight="1" x14ac:dyDescent="0.25">
      <c r="I778" s="37"/>
    </row>
    <row r="779" spans="9:9" ht="15.75" customHeight="1" x14ac:dyDescent="0.25">
      <c r="I779" s="37"/>
    </row>
    <row r="780" spans="9:9" ht="15.75" customHeight="1" x14ac:dyDescent="0.25">
      <c r="I780" s="37"/>
    </row>
    <row r="781" spans="9:9" ht="15.75" customHeight="1" x14ac:dyDescent="0.25">
      <c r="I781" s="37"/>
    </row>
    <row r="782" spans="9:9" ht="15.75" customHeight="1" x14ac:dyDescent="0.25">
      <c r="I782" s="37"/>
    </row>
    <row r="783" spans="9:9" ht="15.75" customHeight="1" x14ac:dyDescent="0.25">
      <c r="I783" s="37"/>
    </row>
    <row r="784" spans="9:9" ht="15.75" customHeight="1" x14ac:dyDescent="0.25">
      <c r="I784" s="37"/>
    </row>
    <row r="785" spans="9:9" ht="15.75" customHeight="1" x14ac:dyDescent="0.25">
      <c r="I785" s="37"/>
    </row>
    <row r="786" spans="9:9" ht="15.75" customHeight="1" x14ac:dyDescent="0.25">
      <c r="I786" s="37"/>
    </row>
    <row r="787" spans="9:9" ht="15.75" customHeight="1" x14ac:dyDescent="0.25">
      <c r="I787" s="37"/>
    </row>
    <row r="788" spans="9:9" ht="15.75" customHeight="1" x14ac:dyDescent="0.25">
      <c r="I788" s="37"/>
    </row>
    <row r="789" spans="9:9" ht="15.75" customHeight="1" x14ac:dyDescent="0.25">
      <c r="I789" s="37"/>
    </row>
    <row r="790" spans="9:9" ht="15.75" customHeight="1" x14ac:dyDescent="0.25">
      <c r="I790" s="37"/>
    </row>
    <row r="791" spans="9:9" ht="15.75" customHeight="1" x14ac:dyDescent="0.25">
      <c r="I791" s="37"/>
    </row>
    <row r="792" spans="9:9" ht="15.75" customHeight="1" x14ac:dyDescent="0.25">
      <c r="I792" s="37"/>
    </row>
    <row r="793" spans="9:9" ht="15.75" customHeight="1" x14ac:dyDescent="0.25">
      <c r="I793" s="37"/>
    </row>
    <row r="794" spans="9:9" ht="15.75" customHeight="1" x14ac:dyDescent="0.25">
      <c r="I794" s="37"/>
    </row>
    <row r="795" spans="9:9" ht="15.75" customHeight="1" x14ac:dyDescent="0.25">
      <c r="I795" s="37"/>
    </row>
    <row r="796" spans="9:9" ht="15.75" customHeight="1" x14ac:dyDescent="0.25">
      <c r="I796" s="37"/>
    </row>
    <row r="797" spans="9:9" ht="15.75" customHeight="1" x14ac:dyDescent="0.25">
      <c r="I797" s="37"/>
    </row>
    <row r="798" spans="9:9" ht="15.75" customHeight="1" x14ac:dyDescent="0.25">
      <c r="I798" s="37"/>
    </row>
    <row r="799" spans="9:9" ht="15.75" customHeight="1" x14ac:dyDescent="0.25">
      <c r="I799" s="37"/>
    </row>
    <row r="800" spans="9:9" ht="15.75" customHeight="1" x14ac:dyDescent="0.25">
      <c r="I800" s="37"/>
    </row>
    <row r="801" spans="9:9" ht="15.75" customHeight="1" x14ac:dyDescent="0.25">
      <c r="I801" s="37"/>
    </row>
    <row r="802" spans="9:9" ht="15.75" customHeight="1" x14ac:dyDescent="0.25">
      <c r="I802" s="37"/>
    </row>
    <row r="803" spans="9:9" ht="15.75" customHeight="1" x14ac:dyDescent="0.25">
      <c r="I803" s="37"/>
    </row>
    <row r="804" spans="9:9" ht="15.75" customHeight="1" x14ac:dyDescent="0.25">
      <c r="I804" s="37"/>
    </row>
    <row r="805" spans="9:9" ht="15.75" customHeight="1" x14ac:dyDescent="0.25">
      <c r="I805" s="37"/>
    </row>
    <row r="806" spans="9:9" ht="15.75" customHeight="1" x14ac:dyDescent="0.25">
      <c r="I806" s="37"/>
    </row>
    <row r="807" spans="9:9" ht="15.75" customHeight="1" x14ac:dyDescent="0.25">
      <c r="I807" s="37"/>
    </row>
    <row r="808" spans="9:9" ht="15.75" customHeight="1" x14ac:dyDescent="0.25">
      <c r="I808" s="37"/>
    </row>
    <row r="809" spans="9:9" ht="15.75" customHeight="1" x14ac:dyDescent="0.25">
      <c r="I809" s="37"/>
    </row>
    <row r="810" spans="9:9" ht="15.75" customHeight="1" x14ac:dyDescent="0.25">
      <c r="I810" s="37"/>
    </row>
    <row r="811" spans="9:9" ht="15.75" customHeight="1" x14ac:dyDescent="0.25">
      <c r="I811" s="37"/>
    </row>
    <row r="812" spans="9:9" ht="15.75" customHeight="1" x14ac:dyDescent="0.25">
      <c r="I812" s="37"/>
    </row>
    <row r="813" spans="9:9" ht="15.75" customHeight="1" x14ac:dyDescent="0.25">
      <c r="I813" s="37"/>
    </row>
    <row r="814" spans="9:9" ht="15.75" customHeight="1" x14ac:dyDescent="0.25">
      <c r="I814" s="37"/>
    </row>
    <row r="815" spans="9:9" ht="15.75" customHeight="1" x14ac:dyDescent="0.25">
      <c r="I815" s="37"/>
    </row>
    <row r="816" spans="9:9" ht="15.75" customHeight="1" x14ac:dyDescent="0.25">
      <c r="I816" s="37"/>
    </row>
    <row r="817" spans="9:9" ht="15.75" customHeight="1" x14ac:dyDescent="0.25">
      <c r="I817" s="37"/>
    </row>
    <row r="818" spans="9:9" ht="15.75" customHeight="1" x14ac:dyDescent="0.25">
      <c r="I818" s="37"/>
    </row>
    <row r="819" spans="9:9" ht="15.75" customHeight="1" x14ac:dyDescent="0.25">
      <c r="I819" s="37"/>
    </row>
    <row r="820" spans="9:9" ht="15.75" customHeight="1" x14ac:dyDescent="0.25">
      <c r="I820" s="37"/>
    </row>
    <row r="821" spans="9:9" ht="15.75" customHeight="1" x14ac:dyDescent="0.25">
      <c r="I821" s="37"/>
    </row>
    <row r="822" spans="9:9" ht="15.75" customHeight="1" x14ac:dyDescent="0.25">
      <c r="I822" s="37"/>
    </row>
    <row r="823" spans="9:9" ht="15.75" customHeight="1" x14ac:dyDescent="0.25">
      <c r="I823" s="37"/>
    </row>
    <row r="824" spans="9:9" ht="15.75" customHeight="1" x14ac:dyDescent="0.25">
      <c r="I824" s="37"/>
    </row>
    <row r="825" spans="9:9" ht="15.75" customHeight="1" x14ac:dyDescent="0.25">
      <c r="I825" s="37"/>
    </row>
    <row r="826" spans="9:9" ht="15.75" customHeight="1" x14ac:dyDescent="0.25">
      <c r="I826" s="37"/>
    </row>
    <row r="827" spans="9:9" ht="15.75" customHeight="1" x14ac:dyDescent="0.25">
      <c r="I827" s="37"/>
    </row>
    <row r="828" spans="9:9" ht="15.75" customHeight="1" x14ac:dyDescent="0.25">
      <c r="I828" s="37"/>
    </row>
    <row r="829" spans="9:9" ht="15.75" customHeight="1" x14ac:dyDescent="0.25">
      <c r="I829" s="37"/>
    </row>
    <row r="830" spans="9:9" ht="15.75" customHeight="1" x14ac:dyDescent="0.25">
      <c r="I830" s="37"/>
    </row>
    <row r="831" spans="9:9" ht="15.75" customHeight="1" x14ac:dyDescent="0.25">
      <c r="I831" s="37"/>
    </row>
    <row r="832" spans="9:9" ht="15.75" customHeight="1" x14ac:dyDescent="0.25">
      <c r="I832" s="37"/>
    </row>
    <row r="833" spans="9:9" ht="15.75" customHeight="1" x14ac:dyDescent="0.25">
      <c r="I833" s="37"/>
    </row>
    <row r="834" spans="9:9" ht="15.75" customHeight="1" x14ac:dyDescent="0.25">
      <c r="I834" s="37"/>
    </row>
    <row r="835" spans="9:9" ht="15.75" customHeight="1" x14ac:dyDescent="0.25">
      <c r="I835" s="37"/>
    </row>
    <row r="836" spans="9:9" ht="15.75" customHeight="1" x14ac:dyDescent="0.25">
      <c r="I836" s="37"/>
    </row>
    <row r="837" spans="9:9" ht="15.75" customHeight="1" x14ac:dyDescent="0.25">
      <c r="I837" s="37"/>
    </row>
    <row r="838" spans="9:9" ht="15.75" customHeight="1" x14ac:dyDescent="0.25">
      <c r="I838" s="37"/>
    </row>
    <row r="839" spans="9:9" ht="15.75" customHeight="1" x14ac:dyDescent="0.25">
      <c r="I839" s="37"/>
    </row>
    <row r="840" spans="9:9" ht="15.75" customHeight="1" x14ac:dyDescent="0.25">
      <c r="I840" s="37"/>
    </row>
    <row r="841" spans="9:9" ht="15.75" customHeight="1" x14ac:dyDescent="0.25">
      <c r="I841" s="37"/>
    </row>
    <row r="842" spans="9:9" ht="15.75" customHeight="1" x14ac:dyDescent="0.25">
      <c r="I842" s="37"/>
    </row>
    <row r="843" spans="9:9" ht="15.75" customHeight="1" x14ac:dyDescent="0.25">
      <c r="I843" s="37"/>
    </row>
    <row r="844" spans="9:9" ht="15.75" customHeight="1" x14ac:dyDescent="0.25">
      <c r="I844" s="37"/>
    </row>
    <row r="845" spans="9:9" ht="15.75" customHeight="1" x14ac:dyDescent="0.25">
      <c r="I845" s="37"/>
    </row>
    <row r="846" spans="9:9" ht="15.75" customHeight="1" x14ac:dyDescent="0.25">
      <c r="I846" s="37"/>
    </row>
    <row r="847" spans="9:9" ht="15.75" customHeight="1" x14ac:dyDescent="0.25">
      <c r="I847" s="37"/>
    </row>
    <row r="848" spans="9:9" ht="15.75" customHeight="1" x14ac:dyDescent="0.25">
      <c r="I848" s="37"/>
    </row>
    <row r="849" spans="9:9" ht="15.75" customHeight="1" x14ac:dyDescent="0.25">
      <c r="I849" s="37"/>
    </row>
    <row r="850" spans="9:9" ht="15.75" customHeight="1" x14ac:dyDescent="0.25">
      <c r="I850" s="37"/>
    </row>
    <row r="851" spans="9:9" ht="15.75" customHeight="1" x14ac:dyDescent="0.25">
      <c r="I851" s="37"/>
    </row>
    <row r="852" spans="9:9" ht="15.75" customHeight="1" x14ac:dyDescent="0.25">
      <c r="I852" s="37"/>
    </row>
    <row r="853" spans="9:9" ht="15.75" customHeight="1" x14ac:dyDescent="0.25">
      <c r="I853" s="37"/>
    </row>
    <row r="854" spans="9:9" ht="15.75" customHeight="1" x14ac:dyDescent="0.25">
      <c r="I854" s="37"/>
    </row>
    <row r="855" spans="9:9" ht="15.75" customHeight="1" x14ac:dyDescent="0.25">
      <c r="I855" s="37"/>
    </row>
    <row r="856" spans="9:9" ht="15.75" customHeight="1" x14ac:dyDescent="0.25">
      <c r="I856" s="37"/>
    </row>
    <row r="857" spans="9:9" ht="15.75" customHeight="1" x14ac:dyDescent="0.25">
      <c r="I857" s="37"/>
    </row>
    <row r="858" spans="9:9" ht="15.75" customHeight="1" x14ac:dyDescent="0.25">
      <c r="I858" s="37"/>
    </row>
    <row r="859" spans="9:9" ht="15.75" customHeight="1" x14ac:dyDescent="0.25">
      <c r="I859" s="37"/>
    </row>
    <row r="860" spans="9:9" ht="15.75" customHeight="1" x14ac:dyDescent="0.25">
      <c r="I860" s="37"/>
    </row>
    <row r="861" spans="9:9" ht="15.75" customHeight="1" x14ac:dyDescent="0.25">
      <c r="I861" s="37"/>
    </row>
    <row r="862" spans="9:9" ht="15.75" customHeight="1" x14ac:dyDescent="0.25">
      <c r="I862" s="37"/>
    </row>
    <row r="863" spans="9:9" ht="15.75" customHeight="1" x14ac:dyDescent="0.25">
      <c r="I863" s="37"/>
    </row>
    <row r="864" spans="9:9" ht="15.75" customHeight="1" x14ac:dyDescent="0.25">
      <c r="I864" s="37"/>
    </row>
    <row r="865" spans="9:9" ht="15.75" customHeight="1" x14ac:dyDescent="0.25">
      <c r="I865" s="37"/>
    </row>
    <row r="866" spans="9:9" ht="15.75" customHeight="1" x14ac:dyDescent="0.25">
      <c r="I866" s="37"/>
    </row>
    <row r="867" spans="9:9" ht="15.75" customHeight="1" x14ac:dyDescent="0.25">
      <c r="I867" s="37"/>
    </row>
    <row r="868" spans="9:9" ht="15.75" customHeight="1" x14ac:dyDescent="0.25">
      <c r="I868" s="37"/>
    </row>
    <row r="869" spans="9:9" ht="15.75" customHeight="1" x14ac:dyDescent="0.25">
      <c r="I869" s="37"/>
    </row>
    <row r="870" spans="9:9" ht="15.75" customHeight="1" x14ac:dyDescent="0.25">
      <c r="I870" s="37"/>
    </row>
    <row r="871" spans="9:9" ht="15.75" customHeight="1" x14ac:dyDescent="0.25">
      <c r="I871" s="37"/>
    </row>
    <row r="872" spans="9:9" ht="15.75" customHeight="1" x14ac:dyDescent="0.25">
      <c r="I872" s="37"/>
    </row>
    <row r="873" spans="9:9" ht="15.75" customHeight="1" x14ac:dyDescent="0.25">
      <c r="I873" s="37"/>
    </row>
    <row r="874" spans="9:9" ht="15.75" customHeight="1" x14ac:dyDescent="0.25">
      <c r="I874" s="37"/>
    </row>
    <row r="875" spans="9:9" ht="15.75" customHeight="1" x14ac:dyDescent="0.25">
      <c r="I875" s="37"/>
    </row>
    <row r="876" spans="9:9" ht="15.75" customHeight="1" x14ac:dyDescent="0.25">
      <c r="I876" s="37"/>
    </row>
    <row r="877" spans="9:9" ht="15.75" customHeight="1" x14ac:dyDescent="0.25">
      <c r="I877" s="37"/>
    </row>
    <row r="878" spans="9:9" ht="15.75" customHeight="1" x14ac:dyDescent="0.25">
      <c r="I878" s="37"/>
    </row>
    <row r="879" spans="9:9" ht="15.75" customHeight="1" x14ac:dyDescent="0.25">
      <c r="I879" s="37"/>
    </row>
    <row r="880" spans="9:9" ht="15.75" customHeight="1" x14ac:dyDescent="0.25">
      <c r="I880" s="37"/>
    </row>
    <row r="881" spans="9:9" ht="15.75" customHeight="1" x14ac:dyDescent="0.25">
      <c r="I881" s="37"/>
    </row>
    <row r="882" spans="9:9" ht="15.75" customHeight="1" x14ac:dyDescent="0.25">
      <c r="I882" s="37"/>
    </row>
    <row r="883" spans="9:9" ht="15.75" customHeight="1" x14ac:dyDescent="0.25">
      <c r="I883" s="37"/>
    </row>
    <row r="884" spans="9:9" ht="15.75" customHeight="1" x14ac:dyDescent="0.25">
      <c r="I884" s="37"/>
    </row>
    <row r="885" spans="9:9" ht="15.75" customHeight="1" x14ac:dyDescent="0.25">
      <c r="I885" s="37"/>
    </row>
    <row r="886" spans="9:9" ht="15.75" customHeight="1" x14ac:dyDescent="0.25">
      <c r="I886" s="37"/>
    </row>
    <row r="887" spans="9:9" ht="15.75" customHeight="1" x14ac:dyDescent="0.25">
      <c r="I887" s="37"/>
    </row>
    <row r="888" spans="9:9" ht="15.75" customHeight="1" x14ac:dyDescent="0.25">
      <c r="I888" s="37"/>
    </row>
    <row r="889" spans="9:9" ht="15.75" customHeight="1" x14ac:dyDescent="0.25">
      <c r="I889" s="37"/>
    </row>
    <row r="890" spans="9:9" ht="15.75" customHeight="1" x14ac:dyDescent="0.25">
      <c r="I890" s="37"/>
    </row>
    <row r="891" spans="9:9" ht="15.75" customHeight="1" x14ac:dyDescent="0.25">
      <c r="I891" s="37"/>
    </row>
    <row r="892" spans="9:9" ht="15.75" customHeight="1" x14ac:dyDescent="0.25">
      <c r="I892" s="37"/>
    </row>
    <row r="893" spans="9:9" ht="15.75" customHeight="1" x14ac:dyDescent="0.25">
      <c r="I893" s="37"/>
    </row>
    <row r="894" spans="9:9" ht="15.75" customHeight="1" x14ac:dyDescent="0.25">
      <c r="I894" s="37"/>
    </row>
    <row r="895" spans="9:9" ht="15.75" customHeight="1" x14ac:dyDescent="0.25">
      <c r="I895" s="37"/>
    </row>
    <row r="896" spans="9:9" ht="15.75" customHeight="1" x14ac:dyDescent="0.25">
      <c r="I896" s="37"/>
    </row>
    <row r="897" spans="9:9" ht="15.75" customHeight="1" x14ac:dyDescent="0.25">
      <c r="I897" s="37"/>
    </row>
    <row r="898" spans="9:9" ht="15.75" customHeight="1" x14ac:dyDescent="0.25">
      <c r="I898" s="37"/>
    </row>
    <row r="899" spans="9:9" ht="15.75" customHeight="1" x14ac:dyDescent="0.25">
      <c r="I899" s="37"/>
    </row>
    <row r="900" spans="9:9" ht="15.75" customHeight="1" x14ac:dyDescent="0.25">
      <c r="I900" s="37"/>
    </row>
    <row r="901" spans="9:9" ht="15.75" customHeight="1" x14ac:dyDescent="0.25">
      <c r="I901" s="37"/>
    </row>
    <row r="902" spans="9:9" ht="15.75" customHeight="1" x14ac:dyDescent="0.25">
      <c r="I902" s="37"/>
    </row>
    <row r="903" spans="9:9" ht="15.75" customHeight="1" x14ac:dyDescent="0.25">
      <c r="I903" s="37"/>
    </row>
    <row r="904" spans="9:9" ht="15.75" customHeight="1" x14ac:dyDescent="0.25">
      <c r="I904" s="37"/>
    </row>
    <row r="905" spans="9:9" ht="15.75" customHeight="1" x14ac:dyDescent="0.25">
      <c r="I905" s="37"/>
    </row>
    <row r="906" spans="9:9" ht="15.75" customHeight="1" x14ac:dyDescent="0.25">
      <c r="I906" s="37"/>
    </row>
    <row r="907" spans="9:9" ht="15.75" customHeight="1" x14ac:dyDescent="0.25">
      <c r="I907" s="37"/>
    </row>
    <row r="908" spans="9:9" ht="15.75" customHeight="1" x14ac:dyDescent="0.25">
      <c r="I908" s="37"/>
    </row>
    <row r="909" spans="9:9" ht="15.75" customHeight="1" x14ac:dyDescent="0.25">
      <c r="I909" s="37"/>
    </row>
    <row r="910" spans="9:9" ht="15.75" customHeight="1" x14ac:dyDescent="0.25">
      <c r="I910" s="37"/>
    </row>
    <row r="911" spans="9:9" ht="15.75" customHeight="1" x14ac:dyDescent="0.25">
      <c r="I911" s="37"/>
    </row>
    <row r="912" spans="9:9" ht="15.75" customHeight="1" x14ac:dyDescent="0.25">
      <c r="I912" s="37"/>
    </row>
    <row r="913" spans="9:9" ht="15.75" customHeight="1" x14ac:dyDescent="0.25">
      <c r="I913" s="37"/>
    </row>
    <row r="914" spans="9:9" ht="15.75" customHeight="1" x14ac:dyDescent="0.25">
      <c r="I914" s="37"/>
    </row>
    <row r="915" spans="9:9" ht="15.75" customHeight="1" x14ac:dyDescent="0.25">
      <c r="I915" s="37"/>
    </row>
    <row r="916" spans="9:9" ht="15.75" customHeight="1" x14ac:dyDescent="0.25">
      <c r="I916" s="37"/>
    </row>
    <row r="917" spans="9:9" ht="15.75" customHeight="1" x14ac:dyDescent="0.25">
      <c r="I917" s="37"/>
    </row>
    <row r="918" spans="9:9" ht="15.75" customHeight="1" x14ac:dyDescent="0.25">
      <c r="I918" s="37"/>
    </row>
    <row r="919" spans="9:9" ht="15.75" customHeight="1" x14ac:dyDescent="0.25">
      <c r="I919" s="37"/>
    </row>
    <row r="920" spans="9:9" ht="15.75" customHeight="1" x14ac:dyDescent="0.25">
      <c r="I920" s="37"/>
    </row>
    <row r="921" spans="9:9" ht="15.75" customHeight="1" x14ac:dyDescent="0.25">
      <c r="I921" s="37"/>
    </row>
    <row r="922" spans="9:9" ht="15.75" customHeight="1" x14ac:dyDescent="0.25">
      <c r="I922" s="37"/>
    </row>
    <row r="923" spans="9:9" ht="15.75" customHeight="1" x14ac:dyDescent="0.25">
      <c r="I923" s="37"/>
    </row>
    <row r="924" spans="9:9" ht="15.75" customHeight="1" x14ac:dyDescent="0.25">
      <c r="I924" s="37"/>
    </row>
    <row r="925" spans="9:9" ht="15.75" customHeight="1" x14ac:dyDescent="0.25">
      <c r="I925" s="37"/>
    </row>
    <row r="926" spans="9:9" ht="15.75" customHeight="1" x14ac:dyDescent="0.25">
      <c r="I926" s="37"/>
    </row>
    <row r="927" spans="9:9" ht="15.75" customHeight="1" x14ac:dyDescent="0.25">
      <c r="I927" s="37"/>
    </row>
    <row r="928" spans="9:9" ht="15.75" customHeight="1" x14ac:dyDescent="0.25">
      <c r="I928" s="37"/>
    </row>
    <row r="929" spans="9:9" ht="15.75" customHeight="1" x14ac:dyDescent="0.25">
      <c r="I929" s="37"/>
    </row>
    <row r="930" spans="9:9" ht="15.75" customHeight="1" x14ac:dyDescent="0.25">
      <c r="I930" s="37"/>
    </row>
    <row r="931" spans="9:9" ht="15.75" customHeight="1" x14ac:dyDescent="0.25">
      <c r="I931" s="37"/>
    </row>
    <row r="932" spans="9:9" ht="15.75" customHeight="1" x14ac:dyDescent="0.25">
      <c r="I932" s="37"/>
    </row>
    <row r="933" spans="9:9" ht="15.75" customHeight="1" x14ac:dyDescent="0.25">
      <c r="I933" s="37"/>
    </row>
    <row r="934" spans="9:9" ht="15.75" customHeight="1" x14ac:dyDescent="0.25">
      <c r="I934" s="37"/>
    </row>
    <row r="935" spans="9:9" ht="15.75" customHeight="1" x14ac:dyDescent="0.25">
      <c r="I935" s="37"/>
    </row>
    <row r="936" spans="9:9" ht="15.75" customHeight="1" x14ac:dyDescent="0.25">
      <c r="I936" s="37"/>
    </row>
    <row r="937" spans="9:9" ht="15.75" customHeight="1" x14ac:dyDescent="0.25">
      <c r="I937" s="37"/>
    </row>
    <row r="938" spans="9:9" ht="15.75" customHeight="1" x14ac:dyDescent="0.25">
      <c r="I938" s="37"/>
    </row>
    <row r="939" spans="9:9" ht="15.75" customHeight="1" x14ac:dyDescent="0.25">
      <c r="I939" s="37"/>
    </row>
    <row r="940" spans="9:9" ht="15.75" customHeight="1" x14ac:dyDescent="0.25">
      <c r="I940" s="37"/>
    </row>
    <row r="941" spans="9:9" ht="15.75" customHeight="1" x14ac:dyDescent="0.25">
      <c r="I941" s="37"/>
    </row>
    <row r="942" spans="9:9" ht="15.75" customHeight="1" x14ac:dyDescent="0.25">
      <c r="I942" s="37"/>
    </row>
    <row r="943" spans="9:9" ht="15.75" customHeight="1" x14ac:dyDescent="0.25">
      <c r="I943" s="37"/>
    </row>
    <row r="944" spans="9:9" ht="15.75" customHeight="1" x14ac:dyDescent="0.25">
      <c r="I944" s="37"/>
    </row>
    <row r="945" spans="9:9" ht="15.75" customHeight="1" x14ac:dyDescent="0.25">
      <c r="I945" s="37"/>
    </row>
    <row r="946" spans="9:9" ht="15.75" customHeight="1" x14ac:dyDescent="0.25">
      <c r="I946" s="37"/>
    </row>
    <row r="947" spans="9:9" ht="15.75" customHeight="1" x14ac:dyDescent="0.25">
      <c r="I947" s="37"/>
    </row>
    <row r="948" spans="9:9" ht="15.75" customHeight="1" x14ac:dyDescent="0.25">
      <c r="I948" s="37"/>
    </row>
    <row r="949" spans="9:9" ht="15.75" customHeight="1" x14ac:dyDescent="0.25">
      <c r="I949" s="37"/>
    </row>
    <row r="950" spans="9:9" ht="15.75" customHeight="1" x14ac:dyDescent="0.25">
      <c r="I950" s="37"/>
    </row>
    <row r="951" spans="9:9" ht="15.75" customHeight="1" x14ac:dyDescent="0.25">
      <c r="I951" s="37"/>
    </row>
    <row r="952" spans="9:9" ht="15.75" customHeight="1" x14ac:dyDescent="0.25">
      <c r="I952" s="37"/>
    </row>
    <row r="953" spans="9:9" ht="15.75" customHeight="1" x14ac:dyDescent="0.25">
      <c r="I953" s="37"/>
    </row>
    <row r="954" spans="9:9" ht="15.75" customHeight="1" x14ac:dyDescent="0.25">
      <c r="I954" s="37"/>
    </row>
    <row r="955" spans="9:9" ht="15.75" customHeight="1" x14ac:dyDescent="0.25">
      <c r="I955" s="37"/>
    </row>
    <row r="956" spans="9:9" ht="15.75" customHeight="1" x14ac:dyDescent="0.25">
      <c r="I956" s="37"/>
    </row>
    <row r="957" spans="9:9" ht="15.75" customHeight="1" x14ac:dyDescent="0.25">
      <c r="I957" s="37"/>
    </row>
    <row r="958" spans="9:9" ht="15.75" customHeight="1" x14ac:dyDescent="0.25">
      <c r="I958" s="37"/>
    </row>
    <row r="959" spans="9:9" ht="15.75" customHeight="1" x14ac:dyDescent="0.25">
      <c r="I959" s="37"/>
    </row>
    <row r="960" spans="9:9" ht="15.75" customHeight="1" x14ac:dyDescent="0.25">
      <c r="I960" s="37"/>
    </row>
    <row r="961" spans="9:9" ht="15.75" customHeight="1" x14ac:dyDescent="0.25">
      <c r="I961" s="37"/>
    </row>
    <row r="962" spans="9:9" ht="15.75" customHeight="1" x14ac:dyDescent="0.25">
      <c r="I962" s="37"/>
    </row>
    <row r="963" spans="9:9" ht="15.75" customHeight="1" x14ac:dyDescent="0.25">
      <c r="I963" s="37"/>
    </row>
    <row r="964" spans="9:9" ht="15.75" customHeight="1" x14ac:dyDescent="0.25">
      <c r="I964" s="37"/>
    </row>
    <row r="965" spans="9:9" ht="15.75" customHeight="1" x14ac:dyDescent="0.25">
      <c r="I965" s="37"/>
    </row>
    <row r="966" spans="9:9" ht="15.75" customHeight="1" x14ac:dyDescent="0.25">
      <c r="I966" s="37"/>
    </row>
    <row r="967" spans="9:9" ht="15.75" customHeight="1" x14ac:dyDescent="0.25">
      <c r="I967" s="37"/>
    </row>
    <row r="968" spans="9:9" ht="15.75" customHeight="1" x14ac:dyDescent="0.25">
      <c r="I968" s="37"/>
    </row>
    <row r="969" spans="9:9" ht="15.75" customHeight="1" x14ac:dyDescent="0.25">
      <c r="I969" s="37"/>
    </row>
    <row r="970" spans="9:9" ht="15.75" customHeight="1" x14ac:dyDescent="0.25">
      <c r="I970" s="37"/>
    </row>
    <row r="971" spans="9:9" ht="15.75" customHeight="1" x14ac:dyDescent="0.25">
      <c r="I971" s="37"/>
    </row>
    <row r="972" spans="9:9" ht="15.75" customHeight="1" x14ac:dyDescent="0.25">
      <c r="I972" s="37"/>
    </row>
    <row r="973" spans="9:9" ht="15.75" customHeight="1" x14ac:dyDescent="0.25">
      <c r="I973" s="37"/>
    </row>
    <row r="974" spans="9:9" ht="15.75" customHeight="1" x14ac:dyDescent="0.25">
      <c r="I974" s="37"/>
    </row>
    <row r="975" spans="9:9" ht="15.75" customHeight="1" x14ac:dyDescent="0.25">
      <c r="I975" s="37"/>
    </row>
    <row r="976" spans="9:9" ht="15.75" customHeight="1" x14ac:dyDescent="0.25">
      <c r="I976" s="37"/>
    </row>
    <row r="977" spans="9:9" ht="15.75" customHeight="1" x14ac:dyDescent="0.25">
      <c r="I977" s="37"/>
    </row>
    <row r="978" spans="9:9" ht="15.75" customHeight="1" x14ac:dyDescent="0.25">
      <c r="I978" s="37"/>
    </row>
    <row r="979" spans="9:9" ht="15.75" customHeight="1" x14ac:dyDescent="0.25">
      <c r="I979" s="37"/>
    </row>
    <row r="980" spans="9:9" ht="15.75" customHeight="1" x14ac:dyDescent="0.25">
      <c r="I980" s="37"/>
    </row>
    <row r="981" spans="9:9" ht="15.75" customHeight="1" x14ac:dyDescent="0.25">
      <c r="I981" s="37"/>
    </row>
    <row r="982" spans="9:9" ht="15.75" customHeight="1" x14ac:dyDescent="0.25">
      <c r="I982" s="37"/>
    </row>
    <row r="983" spans="9:9" ht="15.75" customHeight="1" x14ac:dyDescent="0.25">
      <c r="I983" s="37"/>
    </row>
    <row r="984" spans="9:9" ht="15.75" customHeight="1" x14ac:dyDescent="0.25">
      <c r="I984" s="37"/>
    </row>
    <row r="985" spans="9:9" ht="15.75" customHeight="1" x14ac:dyDescent="0.25">
      <c r="I985" s="37"/>
    </row>
    <row r="986" spans="9:9" ht="15.75" customHeight="1" x14ac:dyDescent="0.25">
      <c r="I986" s="37"/>
    </row>
    <row r="987" spans="9:9" ht="15.75" customHeight="1" x14ac:dyDescent="0.25">
      <c r="I987" s="37"/>
    </row>
    <row r="988" spans="9:9" ht="15.75" customHeight="1" x14ac:dyDescent="0.25">
      <c r="I988" s="37"/>
    </row>
    <row r="989" spans="9:9" ht="15.75" customHeight="1" x14ac:dyDescent="0.25">
      <c r="I989" s="37"/>
    </row>
    <row r="990" spans="9:9" ht="15.75" customHeight="1" x14ac:dyDescent="0.25">
      <c r="I990" s="37"/>
    </row>
    <row r="991" spans="9:9" ht="15.75" customHeight="1" x14ac:dyDescent="0.25">
      <c r="I991" s="37"/>
    </row>
    <row r="992" spans="9:9" ht="15.75" customHeight="1" x14ac:dyDescent="0.25">
      <c r="I992" s="37"/>
    </row>
    <row r="993" spans="9:9" ht="15.75" customHeight="1" x14ac:dyDescent="0.25">
      <c r="I993" s="37"/>
    </row>
    <row r="994" spans="9:9" ht="15.75" customHeight="1" x14ac:dyDescent="0.25">
      <c r="I994" s="37"/>
    </row>
    <row r="995" spans="9:9" ht="15.75" customHeight="1" x14ac:dyDescent="0.25">
      <c r="I995" s="37"/>
    </row>
    <row r="996" spans="9:9" ht="15.75" customHeight="1" x14ac:dyDescent="0.25">
      <c r="I996" s="37"/>
    </row>
    <row r="997" spans="9:9" ht="15.75" customHeight="1" x14ac:dyDescent="0.25">
      <c r="I997" s="37"/>
    </row>
    <row r="998" spans="9:9" ht="15.75" customHeight="1" x14ac:dyDescent="0.25">
      <c r="I998" s="37"/>
    </row>
    <row r="999" spans="9:9" ht="15.75" customHeight="1" x14ac:dyDescent="0.25">
      <c r="I999" s="37"/>
    </row>
    <row r="1000" spans="9:9" ht="15.75" customHeight="1" x14ac:dyDescent="0.25">
      <c r="I1000" s="37"/>
    </row>
  </sheetData>
  <mergeCells count="27">
    <mergeCell ref="J22:S24"/>
    <mergeCell ref="K46:K47"/>
    <mergeCell ref="K48:K49"/>
    <mergeCell ref="K50:K51"/>
    <mergeCell ref="K52:K53"/>
    <mergeCell ref="K54:P55"/>
    <mergeCell ref="B6:H6"/>
    <mergeCell ref="J7:S10"/>
    <mergeCell ref="K20:L20"/>
    <mergeCell ref="K26:L26"/>
    <mergeCell ref="K44:K45"/>
    <mergeCell ref="O26:P26"/>
    <mergeCell ref="J32:S33"/>
    <mergeCell ref="K34:R34"/>
    <mergeCell ref="K36:L36"/>
    <mergeCell ref="M36:O36"/>
    <mergeCell ref="J12:S14"/>
    <mergeCell ref="K16:L16"/>
    <mergeCell ref="M16:O16"/>
    <mergeCell ref="K18:L18"/>
    <mergeCell ref="M18:O18"/>
    <mergeCell ref="M20:O20"/>
    <mergeCell ref="W1:W2"/>
    <mergeCell ref="X1:X2"/>
    <mergeCell ref="Y1:Y2"/>
    <mergeCell ref="Z1:Z2"/>
    <mergeCell ref="AA1:AA2"/>
  </mergeCells>
  <dataValidations count="1">
    <dataValidation type="list" allowBlank="1" showErrorMessage="1" sqref="K34" xr:uid="{00000000-0002-0000-0000-000000000000}">
      <formula1>$C$8:$C$241</formula1>
    </dataValidation>
  </dataValidations>
  <pageMargins left="0.7" right="0.7" top="0.75" bottom="0.75" header="0" footer="0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1000"/>
  <sheetViews>
    <sheetView workbookViewId="0"/>
  </sheetViews>
  <sheetFormatPr baseColWidth="10" defaultColWidth="12.625" defaultRowHeight="15" customHeight="1" x14ac:dyDescent="0.2"/>
  <cols>
    <col min="1" max="1" width="19" customWidth="1"/>
    <col min="2" max="2" width="5" customWidth="1"/>
    <col min="3" max="3" width="23.375" customWidth="1"/>
    <col min="4" max="4" width="14.25" customWidth="1"/>
    <col min="5" max="5" width="11.125" customWidth="1"/>
    <col min="6" max="6" width="10.125" customWidth="1"/>
    <col min="7" max="7" width="12.375" customWidth="1"/>
    <col min="8" max="8" width="10.125" customWidth="1"/>
    <col min="9" max="9" width="2.375" customWidth="1"/>
    <col min="10" max="10" width="2.125" customWidth="1"/>
    <col min="11" max="12" width="10.125" customWidth="1"/>
    <col min="13" max="13" width="2.375" customWidth="1"/>
    <col min="14" max="14" width="2.75" customWidth="1"/>
    <col min="15" max="16" width="10.125" customWidth="1"/>
    <col min="17" max="17" width="2.5" customWidth="1"/>
    <col min="18" max="18" width="2.625" customWidth="1"/>
    <col min="19" max="19" width="6.25" customWidth="1"/>
    <col min="20" max="20" width="2.625" customWidth="1"/>
    <col min="21" max="25" width="10.125" hidden="1" customWidth="1"/>
    <col min="26" max="26" width="11.125" hidden="1" customWidth="1"/>
    <col min="27" max="30" width="10.125" hidden="1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6" ht="14.25" customHeight="1" x14ac:dyDescent="0.25">
      <c r="A2" s="1"/>
      <c r="B2" s="38"/>
      <c r="C2" s="39"/>
      <c r="D2" s="39"/>
      <c r="E2" s="39"/>
      <c r="F2" s="39"/>
      <c r="G2" s="39"/>
      <c r="H2" s="39"/>
      <c r="I2" s="1"/>
      <c r="K2" s="2" t="s">
        <v>1</v>
      </c>
      <c r="L2" s="3"/>
      <c r="M2" s="3"/>
      <c r="N2" s="3"/>
      <c r="O2" s="4" t="s">
        <v>2</v>
      </c>
      <c r="P2" s="5">
        <v>0.2</v>
      </c>
      <c r="Q2" s="3"/>
      <c r="R2" s="6"/>
      <c r="S2" s="7"/>
      <c r="T2" s="3"/>
    </row>
    <row r="3" spans="1:26" ht="14.25" customHeight="1" x14ac:dyDescent="0.25">
      <c r="A3" s="1"/>
      <c r="B3" s="8" t="s">
        <v>3</v>
      </c>
      <c r="C3" s="8" t="s">
        <v>4</v>
      </c>
      <c r="D3" s="9" t="s">
        <v>5</v>
      </c>
      <c r="E3" s="9" t="s">
        <v>6</v>
      </c>
      <c r="F3" s="9" t="s">
        <v>7</v>
      </c>
      <c r="G3" s="10" t="s">
        <v>8</v>
      </c>
      <c r="H3" s="11" t="s">
        <v>9</v>
      </c>
      <c r="I3" s="1"/>
      <c r="J3" s="49" t="s">
        <v>10</v>
      </c>
      <c r="K3" s="50"/>
      <c r="L3" s="50"/>
      <c r="M3" s="50"/>
      <c r="N3" s="50"/>
      <c r="O3" s="50"/>
      <c r="P3" s="50"/>
      <c r="Q3" s="50"/>
      <c r="R3" s="50"/>
      <c r="S3" s="51"/>
      <c r="T3" s="3"/>
      <c r="V3" s="12">
        <f>SUM(V4:V237)</f>
        <v>234</v>
      </c>
      <c r="Y3" s="12" t="e">
        <f>SUM(Y4:Y237)</f>
        <v>#REF!</v>
      </c>
    </row>
    <row r="4" spans="1:26" ht="14.25" customHeight="1" x14ac:dyDescent="0.25">
      <c r="A4" s="1"/>
      <c r="B4" s="13">
        <v>446</v>
      </c>
      <c r="C4" s="14" t="s">
        <v>11</v>
      </c>
      <c r="D4" s="15" t="s">
        <v>12</v>
      </c>
      <c r="E4" s="16">
        <v>410</v>
      </c>
      <c r="F4" s="17">
        <v>36</v>
      </c>
      <c r="G4" s="18" t="str">
        <f t="shared" ref="G4:G237" si="0">RIGHT(C4,1)</f>
        <v>L</v>
      </c>
      <c r="H4" s="40">
        <f t="shared" ref="H4:H237" si="1">(E4/1.2)*F4</f>
        <v>12300</v>
      </c>
      <c r="I4" s="1"/>
      <c r="J4" s="52"/>
      <c r="K4" s="45"/>
      <c r="L4" s="45"/>
      <c r="M4" s="45"/>
      <c r="N4" s="45"/>
      <c r="O4" s="45"/>
      <c r="P4" s="45"/>
      <c r="Q4" s="45"/>
      <c r="R4" s="45"/>
      <c r="S4" s="53"/>
      <c r="T4" s="3"/>
      <c r="V4" s="12">
        <f t="shared" ref="V4:V237" si="2">IF(G4=W4,1,0)</f>
        <v>1</v>
      </c>
      <c r="W4" s="12" t="str">
        <f t="shared" ref="W4:W237" si="3">RIGHT(C4,1)</f>
        <v>L</v>
      </c>
      <c r="X4" s="12">
        <f t="shared" ref="X4:X237" si="4">F4*E4/(1+P$2)</f>
        <v>12300</v>
      </c>
      <c r="Y4" s="12">
        <f t="shared" ref="Y4:Y5" si="5">IF(H4=X4,1,0)</f>
        <v>1</v>
      </c>
    </row>
    <row r="5" spans="1:26" ht="14.25" customHeight="1" x14ac:dyDescent="0.25">
      <c r="A5" s="20"/>
      <c r="B5" s="21">
        <v>447</v>
      </c>
      <c r="C5" s="22" t="s">
        <v>13</v>
      </c>
      <c r="D5" s="23" t="s">
        <v>12</v>
      </c>
      <c r="E5" s="24">
        <v>330</v>
      </c>
      <c r="F5" s="25">
        <v>78</v>
      </c>
      <c r="G5" s="18" t="str">
        <f t="shared" si="0"/>
        <v>S</v>
      </c>
      <c r="H5" s="40">
        <f t="shared" si="1"/>
        <v>21450</v>
      </c>
      <c r="I5" s="20"/>
      <c r="J5" s="52"/>
      <c r="K5" s="45"/>
      <c r="L5" s="45"/>
      <c r="M5" s="45"/>
      <c r="N5" s="45"/>
      <c r="O5" s="45"/>
      <c r="P5" s="45"/>
      <c r="Q5" s="45"/>
      <c r="R5" s="45"/>
      <c r="S5" s="53"/>
      <c r="T5" s="26"/>
      <c r="V5" s="12">
        <f t="shared" si="2"/>
        <v>1</v>
      </c>
      <c r="W5" s="12" t="str">
        <f t="shared" si="3"/>
        <v>S</v>
      </c>
      <c r="X5" s="12">
        <f t="shared" si="4"/>
        <v>21450</v>
      </c>
      <c r="Y5" s="12">
        <f t="shared" si="5"/>
        <v>1</v>
      </c>
    </row>
    <row r="6" spans="1:26" ht="14.25" customHeight="1" x14ac:dyDescent="0.25">
      <c r="A6" s="27"/>
      <c r="B6" s="13">
        <v>448</v>
      </c>
      <c r="C6" s="14" t="s">
        <v>14</v>
      </c>
      <c r="D6" s="15" t="s">
        <v>12</v>
      </c>
      <c r="E6" s="16">
        <v>272</v>
      </c>
      <c r="F6" s="17">
        <v>61</v>
      </c>
      <c r="G6" s="18" t="str">
        <f t="shared" si="0"/>
        <v>L</v>
      </c>
      <c r="H6" s="41">
        <f t="shared" si="1"/>
        <v>13826.666666666668</v>
      </c>
      <c r="I6" s="27"/>
      <c r="J6" s="54"/>
      <c r="K6" s="55"/>
      <c r="L6" s="55"/>
      <c r="M6" s="55"/>
      <c r="N6" s="55"/>
      <c r="O6" s="55"/>
      <c r="P6" s="55"/>
      <c r="Q6" s="55"/>
      <c r="R6" s="55"/>
      <c r="S6" s="56"/>
      <c r="T6" s="28"/>
      <c r="V6" s="12">
        <f t="shared" si="2"/>
        <v>1</v>
      </c>
      <c r="W6" s="12" t="str">
        <f t="shared" si="3"/>
        <v>L</v>
      </c>
      <c r="X6" s="12">
        <f t="shared" si="4"/>
        <v>13826.666666666668</v>
      </c>
      <c r="Y6" s="12">
        <f t="shared" ref="Y6:Y7" si="6">IF(H8=X6,1,0)</f>
        <v>0</v>
      </c>
    </row>
    <row r="7" spans="1:26" x14ac:dyDescent="0.25">
      <c r="A7" s="27"/>
      <c r="B7" s="21">
        <v>449</v>
      </c>
      <c r="C7" s="22" t="s">
        <v>15</v>
      </c>
      <c r="D7" s="23" t="s">
        <v>16</v>
      </c>
      <c r="E7" s="24">
        <v>330</v>
      </c>
      <c r="F7" s="25">
        <v>89</v>
      </c>
      <c r="G7" s="18" t="str">
        <f t="shared" si="0"/>
        <v>L</v>
      </c>
      <c r="H7" s="41">
        <f t="shared" si="1"/>
        <v>24475</v>
      </c>
      <c r="I7" s="27"/>
      <c r="J7" s="29"/>
      <c r="K7" s="29"/>
      <c r="L7" s="29"/>
      <c r="M7" s="29"/>
      <c r="N7" s="29"/>
      <c r="O7" s="29"/>
      <c r="P7" s="29"/>
      <c r="Q7" s="29"/>
      <c r="R7" s="29"/>
      <c r="S7" s="29"/>
      <c r="T7" s="27"/>
      <c r="V7" s="12">
        <f t="shared" si="2"/>
        <v>1</v>
      </c>
      <c r="W7" s="12" t="str">
        <f t="shared" si="3"/>
        <v>L</v>
      </c>
      <c r="X7" s="12">
        <f t="shared" si="4"/>
        <v>24475</v>
      </c>
      <c r="Y7" s="12">
        <f t="shared" si="6"/>
        <v>0</v>
      </c>
    </row>
    <row r="8" spans="1:26" ht="14.25" customHeight="1" x14ac:dyDescent="0.25">
      <c r="A8" s="1"/>
      <c r="B8" s="13">
        <v>450</v>
      </c>
      <c r="C8" s="14" t="s">
        <v>17</v>
      </c>
      <c r="D8" s="15" t="s">
        <v>12</v>
      </c>
      <c r="E8" s="16">
        <v>565</v>
      </c>
      <c r="F8" s="17">
        <v>61</v>
      </c>
      <c r="G8" s="18" t="str">
        <f t="shared" si="0"/>
        <v>M</v>
      </c>
      <c r="H8" s="40">
        <f t="shared" si="1"/>
        <v>28720.833333333336</v>
      </c>
      <c r="I8" s="1"/>
      <c r="J8" s="60" t="s">
        <v>18</v>
      </c>
      <c r="K8" s="50"/>
      <c r="L8" s="50"/>
      <c r="M8" s="50"/>
      <c r="N8" s="50"/>
      <c r="O8" s="50"/>
      <c r="P8" s="50"/>
      <c r="Q8" s="50"/>
      <c r="R8" s="50"/>
      <c r="S8" s="51"/>
      <c r="T8" s="1"/>
      <c r="V8" s="12">
        <f t="shared" si="2"/>
        <v>1</v>
      </c>
      <c r="W8" s="12" t="str">
        <f t="shared" si="3"/>
        <v>M</v>
      </c>
      <c r="X8" s="12">
        <f t="shared" si="4"/>
        <v>28720.833333333336</v>
      </c>
      <c r="Y8" s="12" t="e">
        <f t="shared" ref="Y8:Y9" si="7">IF(#REF!=X8,1,0)</f>
        <v>#REF!</v>
      </c>
    </row>
    <row r="9" spans="1:26" x14ac:dyDescent="0.25">
      <c r="A9" s="1"/>
      <c r="B9" s="21">
        <v>451</v>
      </c>
      <c r="C9" s="22" t="s">
        <v>19</v>
      </c>
      <c r="D9" s="23" t="s">
        <v>12</v>
      </c>
      <c r="E9" s="24">
        <v>325</v>
      </c>
      <c r="F9" s="25">
        <v>54</v>
      </c>
      <c r="G9" s="18" t="str">
        <f t="shared" si="0"/>
        <v>S</v>
      </c>
      <c r="H9" s="40">
        <f t="shared" si="1"/>
        <v>14625.000000000002</v>
      </c>
      <c r="I9" s="1"/>
      <c r="J9" s="52"/>
      <c r="K9" s="45"/>
      <c r="L9" s="45"/>
      <c r="M9" s="45"/>
      <c r="N9" s="45"/>
      <c r="O9" s="45"/>
      <c r="P9" s="45"/>
      <c r="Q9" s="45"/>
      <c r="R9" s="45"/>
      <c r="S9" s="53"/>
      <c r="T9" s="1"/>
      <c r="V9" s="12">
        <f t="shared" si="2"/>
        <v>1</v>
      </c>
      <c r="W9" s="12" t="str">
        <f t="shared" si="3"/>
        <v>S</v>
      </c>
      <c r="X9" s="12">
        <f t="shared" si="4"/>
        <v>14625</v>
      </c>
      <c r="Y9" s="12" t="e">
        <f t="shared" si="7"/>
        <v>#REF!</v>
      </c>
    </row>
    <row r="10" spans="1:26" ht="14.25" customHeight="1" x14ac:dyDescent="0.25">
      <c r="A10" s="1"/>
      <c r="B10" s="13">
        <v>452</v>
      </c>
      <c r="C10" s="14" t="s">
        <v>20</v>
      </c>
      <c r="D10" s="15" t="s">
        <v>16</v>
      </c>
      <c r="E10" s="16">
        <v>310</v>
      </c>
      <c r="F10" s="17">
        <v>69</v>
      </c>
      <c r="G10" s="18" t="str">
        <f t="shared" si="0"/>
        <v>M</v>
      </c>
      <c r="H10" s="40">
        <f t="shared" si="1"/>
        <v>17825.000000000004</v>
      </c>
      <c r="I10" s="1"/>
      <c r="J10" s="54"/>
      <c r="K10" s="55"/>
      <c r="L10" s="55"/>
      <c r="M10" s="55"/>
      <c r="N10" s="55"/>
      <c r="O10" s="55"/>
      <c r="P10" s="55"/>
      <c r="Q10" s="55"/>
      <c r="R10" s="55"/>
      <c r="S10" s="56"/>
      <c r="T10" s="1"/>
      <c r="V10" s="12">
        <f t="shared" si="2"/>
        <v>1</v>
      </c>
      <c r="W10" s="12" t="str">
        <f t="shared" si="3"/>
        <v>M</v>
      </c>
      <c r="X10" s="12">
        <f t="shared" si="4"/>
        <v>17825</v>
      </c>
      <c r="Y10" s="12">
        <f t="shared" ref="Y10:Y237" si="8">IF(H10=X10,1,0)</f>
        <v>1</v>
      </c>
    </row>
    <row r="11" spans="1:26" x14ac:dyDescent="0.25">
      <c r="A11" s="1"/>
      <c r="B11" s="21">
        <v>453</v>
      </c>
      <c r="C11" s="22" t="s">
        <v>21</v>
      </c>
      <c r="D11" s="23" t="s">
        <v>16</v>
      </c>
      <c r="E11" s="24">
        <v>488</v>
      </c>
      <c r="F11" s="25">
        <v>96</v>
      </c>
      <c r="G11" s="18" t="str">
        <f t="shared" si="0"/>
        <v>S</v>
      </c>
      <c r="H11" s="40">
        <f t="shared" si="1"/>
        <v>39040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V11" s="12">
        <f t="shared" si="2"/>
        <v>1</v>
      </c>
      <c r="W11" s="12" t="str">
        <f t="shared" si="3"/>
        <v>S</v>
      </c>
      <c r="X11" s="12">
        <f t="shared" si="4"/>
        <v>39040</v>
      </c>
      <c r="Y11" s="12">
        <f t="shared" si="8"/>
        <v>1</v>
      </c>
    </row>
    <row r="12" spans="1:26" x14ac:dyDescent="0.25">
      <c r="A12" s="1"/>
      <c r="B12" s="13">
        <v>454</v>
      </c>
      <c r="C12" s="14" t="s">
        <v>15</v>
      </c>
      <c r="D12" s="15" t="s">
        <v>16</v>
      </c>
      <c r="E12" s="16">
        <v>330</v>
      </c>
      <c r="F12" s="17">
        <v>84</v>
      </c>
      <c r="G12" s="18" t="str">
        <f t="shared" si="0"/>
        <v>L</v>
      </c>
      <c r="H12" s="40">
        <f t="shared" si="1"/>
        <v>23100</v>
      </c>
      <c r="I12" s="1"/>
      <c r="J12" s="1"/>
      <c r="K12" s="57" t="s">
        <v>22</v>
      </c>
      <c r="L12" s="48"/>
      <c r="M12" s="65">
        <f>SUM(H:H)</f>
        <v>4517545.0000000009</v>
      </c>
      <c r="N12" s="63"/>
      <c r="O12" s="64"/>
      <c r="P12" s="1"/>
      <c r="Q12" s="1"/>
      <c r="R12" s="1"/>
      <c r="S12" s="1"/>
      <c r="T12" s="1"/>
      <c r="V12" s="12">
        <f t="shared" si="2"/>
        <v>1</v>
      </c>
      <c r="W12" s="12" t="str">
        <f t="shared" si="3"/>
        <v>L</v>
      </c>
      <c r="X12" s="12">
        <f t="shared" si="4"/>
        <v>23100</v>
      </c>
      <c r="Y12" s="12">
        <f t="shared" si="8"/>
        <v>1</v>
      </c>
      <c r="Z12" s="30">
        <f>SUM(H4:H237)</f>
        <v>4517545.0000000009</v>
      </c>
    </row>
    <row r="13" spans="1:26" x14ac:dyDescent="0.25">
      <c r="A13" s="1"/>
      <c r="B13" s="21">
        <v>455</v>
      </c>
      <c r="C13" s="22" t="s">
        <v>23</v>
      </c>
      <c r="D13" s="23" t="s">
        <v>12</v>
      </c>
      <c r="E13" s="24">
        <v>468</v>
      </c>
      <c r="F13" s="25">
        <v>54</v>
      </c>
      <c r="G13" s="18" t="str">
        <f t="shared" si="0"/>
        <v>S</v>
      </c>
      <c r="H13" s="40">
        <f t="shared" si="1"/>
        <v>21060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V13" s="12">
        <f t="shared" si="2"/>
        <v>1</v>
      </c>
      <c r="W13" s="12" t="str">
        <f t="shared" si="3"/>
        <v>S</v>
      </c>
      <c r="X13" s="12">
        <f t="shared" si="4"/>
        <v>21060</v>
      </c>
      <c r="Y13" s="12">
        <f t="shared" si="8"/>
        <v>1</v>
      </c>
    </row>
    <row r="14" spans="1:26" x14ac:dyDescent="0.25">
      <c r="A14" s="1"/>
      <c r="B14" s="13">
        <v>456</v>
      </c>
      <c r="C14" s="14" t="s">
        <v>24</v>
      </c>
      <c r="D14" s="15" t="s">
        <v>12</v>
      </c>
      <c r="E14" s="16">
        <v>325</v>
      </c>
      <c r="F14" s="17">
        <v>41</v>
      </c>
      <c r="G14" s="18" t="str">
        <f t="shared" si="0"/>
        <v>L</v>
      </c>
      <c r="H14" s="40">
        <f t="shared" si="1"/>
        <v>11104.166666666668</v>
      </c>
      <c r="I14" s="1"/>
      <c r="J14" s="1"/>
      <c r="K14" s="57" t="s">
        <v>25</v>
      </c>
      <c r="L14" s="48"/>
      <c r="M14" s="65">
        <f>MAX(H:H)</f>
        <v>43333.333333333336</v>
      </c>
      <c r="N14" s="63"/>
      <c r="O14" s="64"/>
      <c r="P14" s="1"/>
      <c r="Q14" s="1"/>
      <c r="R14" s="1"/>
      <c r="S14" s="1"/>
      <c r="T14" s="1"/>
      <c r="V14" s="12">
        <f t="shared" si="2"/>
        <v>1</v>
      </c>
      <c r="W14" s="12" t="str">
        <f t="shared" si="3"/>
        <v>L</v>
      </c>
      <c r="X14" s="12">
        <f t="shared" si="4"/>
        <v>11104.166666666668</v>
      </c>
      <c r="Y14" s="12">
        <f t="shared" si="8"/>
        <v>1</v>
      </c>
      <c r="Z14" s="30">
        <f>MAX(H8:H239)</f>
        <v>43333.333333333336</v>
      </c>
    </row>
    <row r="15" spans="1:26" x14ac:dyDescent="0.25">
      <c r="A15" s="1"/>
      <c r="B15" s="21">
        <v>457</v>
      </c>
      <c r="C15" s="22" t="s">
        <v>26</v>
      </c>
      <c r="D15" s="23" t="s">
        <v>16</v>
      </c>
      <c r="E15" s="24">
        <v>246</v>
      </c>
      <c r="F15" s="25">
        <v>69</v>
      </c>
      <c r="G15" s="18" t="str">
        <f t="shared" si="0"/>
        <v>M</v>
      </c>
      <c r="H15" s="40">
        <f t="shared" si="1"/>
        <v>14145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V15" s="12">
        <f t="shared" si="2"/>
        <v>1</v>
      </c>
      <c r="W15" s="12" t="str">
        <f t="shared" si="3"/>
        <v>M</v>
      </c>
      <c r="X15" s="12">
        <f t="shared" si="4"/>
        <v>14145</v>
      </c>
      <c r="Y15" s="12">
        <f t="shared" si="8"/>
        <v>1</v>
      </c>
    </row>
    <row r="16" spans="1:26" x14ac:dyDescent="0.25">
      <c r="A16" s="1"/>
      <c r="B16" s="13">
        <v>458</v>
      </c>
      <c r="C16" s="14" t="s">
        <v>19</v>
      </c>
      <c r="D16" s="15" t="s">
        <v>16</v>
      </c>
      <c r="E16" s="16">
        <v>325</v>
      </c>
      <c r="F16" s="17">
        <v>61</v>
      </c>
      <c r="G16" s="18" t="str">
        <f t="shared" si="0"/>
        <v>S</v>
      </c>
      <c r="H16" s="40">
        <f t="shared" si="1"/>
        <v>16520.833333333336</v>
      </c>
      <c r="I16" s="1"/>
      <c r="J16" s="1"/>
      <c r="K16" s="57" t="s">
        <v>27</v>
      </c>
      <c r="L16" s="48"/>
      <c r="M16" s="65">
        <f>MIN(H:H)</f>
        <v>4528.3333333333339</v>
      </c>
      <c r="N16" s="63"/>
      <c r="O16" s="64"/>
      <c r="P16" s="1"/>
      <c r="Q16" s="1"/>
      <c r="R16" s="1"/>
      <c r="S16" s="1"/>
      <c r="T16" s="1"/>
      <c r="V16" s="12">
        <f t="shared" si="2"/>
        <v>1</v>
      </c>
      <c r="W16" s="12" t="str">
        <f t="shared" si="3"/>
        <v>S</v>
      </c>
      <c r="X16" s="12">
        <f t="shared" si="4"/>
        <v>16520.833333333336</v>
      </c>
      <c r="Y16" s="12">
        <f t="shared" si="8"/>
        <v>1</v>
      </c>
      <c r="Z16" s="30">
        <f>MIN(H8:H241)</f>
        <v>4528.3333333333339</v>
      </c>
    </row>
    <row r="17" spans="1:30" x14ac:dyDescent="0.25">
      <c r="A17" s="1"/>
      <c r="B17" s="21">
        <v>459</v>
      </c>
      <c r="C17" s="22" t="s">
        <v>28</v>
      </c>
      <c r="D17" s="23" t="s">
        <v>16</v>
      </c>
      <c r="E17" s="24">
        <v>246</v>
      </c>
      <c r="F17" s="25">
        <v>58</v>
      </c>
      <c r="G17" s="18" t="str">
        <f t="shared" si="0"/>
        <v>L</v>
      </c>
      <c r="H17" s="40">
        <f t="shared" si="1"/>
        <v>11890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V17" s="12">
        <f t="shared" si="2"/>
        <v>1</v>
      </c>
      <c r="W17" s="12" t="str">
        <f t="shared" si="3"/>
        <v>L</v>
      </c>
      <c r="X17" s="12">
        <f t="shared" si="4"/>
        <v>11890</v>
      </c>
      <c r="Y17" s="12">
        <f t="shared" si="8"/>
        <v>1</v>
      </c>
    </row>
    <row r="18" spans="1:30" ht="14.25" customHeight="1" x14ac:dyDescent="0.25">
      <c r="A18" s="1"/>
      <c r="B18" s="13">
        <v>460</v>
      </c>
      <c r="C18" s="14" t="s">
        <v>29</v>
      </c>
      <c r="D18" s="15" t="s">
        <v>12</v>
      </c>
      <c r="E18" s="16">
        <v>345</v>
      </c>
      <c r="F18" s="17">
        <v>93</v>
      </c>
      <c r="G18" s="18" t="str">
        <f t="shared" si="0"/>
        <v>M</v>
      </c>
      <c r="H18" s="40">
        <f t="shared" si="1"/>
        <v>26737.5</v>
      </c>
      <c r="I18" s="1"/>
      <c r="J18" s="49" t="s">
        <v>30</v>
      </c>
      <c r="K18" s="50"/>
      <c r="L18" s="50"/>
      <c r="M18" s="50"/>
      <c r="N18" s="50"/>
      <c r="O18" s="50"/>
      <c r="P18" s="50"/>
      <c r="Q18" s="50"/>
      <c r="R18" s="50"/>
      <c r="S18" s="51"/>
      <c r="T18" s="1"/>
      <c r="V18" s="12">
        <f t="shared" si="2"/>
        <v>1</v>
      </c>
      <c r="W18" s="12" t="str">
        <f t="shared" si="3"/>
        <v>M</v>
      </c>
      <c r="X18" s="12">
        <f t="shared" si="4"/>
        <v>26737.5</v>
      </c>
      <c r="Y18" s="12">
        <f t="shared" si="8"/>
        <v>1</v>
      </c>
    </row>
    <row r="19" spans="1:30" x14ac:dyDescent="0.25">
      <c r="A19" s="1"/>
      <c r="B19" s="21">
        <v>461</v>
      </c>
      <c r="C19" s="22" t="s">
        <v>31</v>
      </c>
      <c r="D19" s="23" t="s">
        <v>12</v>
      </c>
      <c r="E19" s="24">
        <v>345</v>
      </c>
      <c r="F19" s="25">
        <v>82</v>
      </c>
      <c r="G19" s="18" t="str">
        <f t="shared" si="0"/>
        <v>L</v>
      </c>
      <c r="H19" s="40">
        <f t="shared" si="1"/>
        <v>23575</v>
      </c>
      <c r="I19" s="1"/>
      <c r="J19" s="52"/>
      <c r="K19" s="45"/>
      <c r="L19" s="45"/>
      <c r="M19" s="45"/>
      <c r="N19" s="45"/>
      <c r="O19" s="45"/>
      <c r="P19" s="45"/>
      <c r="Q19" s="45"/>
      <c r="R19" s="45"/>
      <c r="S19" s="53"/>
      <c r="T19" s="1"/>
      <c r="V19" s="12">
        <f t="shared" si="2"/>
        <v>1</v>
      </c>
      <c r="W19" s="12" t="str">
        <f t="shared" si="3"/>
        <v>L</v>
      </c>
      <c r="X19" s="12">
        <f t="shared" si="4"/>
        <v>23575</v>
      </c>
      <c r="Y19" s="12">
        <f t="shared" si="8"/>
        <v>1</v>
      </c>
    </row>
    <row r="20" spans="1:30" x14ac:dyDescent="0.25">
      <c r="A20" s="1"/>
      <c r="B20" s="13">
        <v>462</v>
      </c>
      <c r="C20" s="14" t="s">
        <v>32</v>
      </c>
      <c r="D20" s="15" t="s">
        <v>16</v>
      </c>
      <c r="E20" s="16">
        <v>209</v>
      </c>
      <c r="F20" s="17">
        <v>98</v>
      </c>
      <c r="G20" s="18" t="str">
        <f t="shared" si="0"/>
        <v>L</v>
      </c>
      <c r="H20" s="40">
        <f t="shared" si="1"/>
        <v>17068.333333333336</v>
      </c>
      <c r="I20" s="1"/>
      <c r="J20" s="54"/>
      <c r="K20" s="55"/>
      <c r="L20" s="55"/>
      <c r="M20" s="55"/>
      <c r="N20" s="55"/>
      <c r="O20" s="55"/>
      <c r="P20" s="55"/>
      <c r="Q20" s="55"/>
      <c r="R20" s="55"/>
      <c r="S20" s="56"/>
      <c r="T20" s="1"/>
      <c r="V20" s="12">
        <f t="shared" si="2"/>
        <v>1</v>
      </c>
      <c r="W20" s="12" t="str">
        <f t="shared" si="3"/>
        <v>L</v>
      </c>
      <c r="X20" s="12">
        <f t="shared" si="4"/>
        <v>17068.333333333336</v>
      </c>
      <c r="Y20" s="12">
        <f t="shared" si="8"/>
        <v>1</v>
      </c>
      <c r="AB20" s="12">
        <f>SUM(Z21:AD23)</f>
        <v>0</v>
      </c>
    </row>
    <row r="21" spans="1:30" ht="15.75" customHeight="1" x14ac:dyDescent="0.25">
      <c r="A21" s="1"/>
      <c r="B21" s="21">
        <v>463</v>
      </c>
      <c r="C21" s="22" t="s">
        <v>33</v>
      </c>
      <c r="D21" s="23" t="s">
        <v>12</v>
      </c>
      <c r="E21" s="24">
        <v>272</v>
      </c>
      <c r="F21" s="25">
        <v>69</v>
      </c>
      <c r="G21" s="18" t="str">
        <f t="shared" si="0"/>
        <v>M</v>
      </c>
      <c r="H21" s="40">
        <f t="shared" si="1"/>
        <v>15640.000000000002</v>
      </c>
      <c r="I21" s="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1"/>
      <c r="V21" s="12">
        <f t="shared" si="2"/>
        <v>1</v>
      </c>
      <c r="W21" s="12" t="str">
        <f t="shared" si="3"/>
        <v>M</v>
      </c>
      <c r="X21" s="12">
        <f t="shared" si="4"/>
        <v>15640</v>
      </c>
      <c r="Y21" s="12">
        <f t="shared" si="8"/>
        <v>1</v>
      </c>
      <c r="Z21" s="12">
        <f t="shared" ref="Z21:AA21" si="9">IF(K24=Z24,1,0)</f>
        <v>0</v>
      </c>
      <c r="AA21" s="12">
        <f t="shared" si="9"/>
        <v>0</v>
      </c>
      <c r="AC21" s="12">
        <f t="shared" ref="AC21:AD21" si="10">IF(O24=AC24,1,0)</f>
        <v>0</v>
      </c>
      <c r="AD21" s="12">
        <f t="shared" si="10"/>
        <v>0</v>
      </c>
    </row>
    <row r="22" spans="1:30" ht="15.75" customHeight="1" x14ac:dyDescent="0.25">
      <c r="A22" s="1"/>
      <c r="B22" s="13">
        <v>464</v>
      </c>
      <c r="C22" s="14" t="s">
        <v>21</v>
      </c>
      <c r="D22" s="15" t="s">
        <v>12</v>
      </c>
      <c r="E22" s="16">
        <v>488</v>
      </c>
      <c r="F22" s="17">
        <v>57</v>
      </c>
      <c r="G22" s="18" t="str">
        <f t="shared" si="0"/>
        <v>S</v>
      </c>
      <c r="H22" s="40">
        <f t="shared" si="1"/>
        <v>23180</v>
      </c>
      <c r="I22" s="1"/>
      <c r="K22" s="58" t="s">
        <v>34</v>
      </c>
      <c r="L22" s="48"/>
      <c r="M22" s="1"/>
      <c r="N22" s="1"/>
      <c r="O22" s="58" t="s">
        <v>35</v>
      </c>
      <c r="P22" s="48"/>
      <c r="Q22" s="1"/>
      <c r="R22" s="1"/>
      <c r="S22" s="1"/>
      <c r="T22" s="1"/>
      <c r="V22" s="12">
        <f t="shared" si="2"/>
        <v>1</v>
      </c>
      <c r="W22" s="12" t="str">
        <f t="shared" si="3"/>
        <v>S</v>
      </c>
      <c r="X22" s="12">
        <f t="shared" si="4"/>
        <v>23180</v>
      </c>
      <c r="Y22" s="12">
        <f t="shared" si="8"/>
        <v>1</v>
      </c>
      <c r="Z22" s="12">
        <f t="shared" ref="Z22:AA22" si="11">IF(K25=Z25,1,0)</f>
        <v>0</v>
      </c>
      <c r="AA22" s="12">
        <f t="shared" si="11"/>
        <v>0</v>
      </c>
      <c r="AC22" s="12">
        <f t="shared" ref="AC22:AD22" si="12">IF(O25=AC25,1,0)</f>
        <v>0</v>
      </c>
      <c r="AD22" s="12">
        <f t="shared" si="12"/>
        <v>0</v>
      </c>
    </row>
    <row r="23" spans="1:30" ht="15.75" customHeight="1" x14ac:dyDescent="0.25">
      <c r="A23" s="1"/>
      <c r="B23" s="21">
        <v>465</v>
      </c>
      <c r="C23" s="22" t="s">
        <v>36</v>
      </c>
      <c r="D23" s="23" t="s">
        <v>12</v>
      </c>
      <c r="E23" s="24">
        <v>520</v>
      </c>
      <c r="F23" s="25">
        <v>30</v>
      </c>
      <c r="G23" s="18" t="str">
        <f t="shared" si="0"/>
        <v>L</v>
      </c>
      <c r="H23" s="40">
        <f t="shared" si="1"/>
        <v>13000.000000000002</v>
      </c>
      <c r="I23" s="1"/>
      <c r="J23" s="1"/>
      <c r="K23" s="32" t="s">
        <v>12</v>
      </c>
      <c r="L23" s="32" t="s">
        <v>16</v>
      </c>
      <c r="M23" s="1"/>
      <c r="N23" s="1"/>
      <c r="O23" s="32" t="s">
        <v>12</v>
      </c>
      <c r="P23" s="32" t="s">
        <v>16</v>
      </c>
      <c r="Q23" s="1"/>
      <c r="R23" s="1"/>
      <c r="S23" s="1"/>
      <c r="T23" s="1"/>
      <c r="V23" s="12">
        <f t="shared" si="2"/>
        <v>1</v>
      </c>
      <c r="W23" s="12" t="str">
        <f t="shared" si="3"/>
        <v>L</v>
      </c>
      <c r="X23" s="12">
        <f t="shared" si="4"/>
        <v>13000</v>
      </c>
      <c r="Y23" s="12">
        <f t="shared" si="8"/>
        <v>1</v>
      </c>
      <c r="Z23" s="12">
        <f t="shared" ref="Z23:AA23" si="13">IF(K26=Z26,1,0)</f>
        <v>0</v>
      </c>
      <c r="AA23" s="12">
        <f t="shared" si="13"/>
        <v>0</v>
      </c>
      <c r="AC23" s="12">
        <f t="shared" ref="AC23:AD23" si="14">IF(O26=AC26,1,0)</f>
        <v>0</v>
      </c>
      <c r="AD23" s="12">
        <f t="shared" si="14"/>
        <v>0</v>
      </c>
    </row>
    <row r="24" spans="1:30" ht="15.75" customHeight="1" x14ac:dyDescent="0.25">
      <c r="A24" s="1"/>
      <c r="B24" s="13">
        <v>466</v>
      </c>
      <c r="C24" s="14" t="s">
        <v>37</v>
      </c>
      <c r="D24" s="15" t="s">
        <v>16</v>
      </c>
      <c r="E24" s="16">
        <v>225</v>
      </c>
      <c r="F24" s="17">
        <v>63</v>
      </c>
      <c r="G24" s="18" t="str">
        <f t="shared" si="0"/>
        <v>S</v>
      </c>
      <c r="H24" s="40">
        <f t="shared" si="1"/>
        <v>11812.5</v>
      </c>
      <c r="I24" s="1"/>
      <c r="J24" s="32" t="s">
        <v>38</v>
      </c>
      <c r="K24" s="33">
        <f>'Feuille 1'!D1</f>
        <v>0</v>
      </c>
      <c r="L24" s="33"/>
      <c r="M24" s="1"/>
      <c r="N24" s="32" t="s">
        <v>38</v>
      </c>
      <c r="O24" s="34"/>
      <c r="P24" s="34"/>
      <c r="Q24" s="1"/>
      <c r="R24" s="1"/>
      <c r="S24" s="1"/>
      <c r="T24" s="1"/>
      <c r="V24" s="12">
        <f t="shared" si="2"/>
        <v>1</v>
      </c>
      <c r="W24" s="12" t="str">
        <f t="shared" si="3"/>
        <v>S</v>
      </c>
      <c r="X24" s="12">
        <f t="shared" si="4"/>
        <v>11812.5</v>
      </c>
      <c r="Y24" s="12">
        <f t="shared" si="8"/>
        <v>1</v>
      </c>
      <c r="Z24" s="12">
        <f t="shared" ref="Z24:AA24" si="15">SUMIFS($H$4:$H$237,$D$4:$D$237,K$23,$G$4:$G$237,$J24)</f>
        <v>732410.00000000012</v>
      </c>
      <c r="AA24" s="12">
        <f t="shared" si="15"/>
        <v>897419.16666666651</v>
      </c>
      <c r="AC24" s="12">
        <f t="shared" ref="AC24:AD24" si="16">COUNTIFS($D$4:$D$237,K$23,$G$4:$G$237,$J24)</f>
        <v>39</v>
      </c>
      <c r="AD24" s="12">
        <f t="shared" si="16"/>
        <v>43</v>
      </c>
    </row>
    <row r="25" spans="1:30" ht="15.75" customHeight="1" x14ac:dyDescent="0.25">
      <c r="A25" s="1"/>
      <c r="B25" s="21">
        <v>467</v>
      </c>
      <c r="C25" s="22" t="s">
        <v>39</v>
      </c>
      <c r="D25" s="23" t="s">
        <v>16</v>
      </c>
      <c r="E25" s="24">
        <v>310</v>
      </c>
      <c r="F25" s="25">
        <v>84</v>
      </c>
      <c r="G25" s="18" t="str">
        <f t="shared" si="0"/>
        <v>S</v>
      </c>
      <c r="H25" s="40">
        <f t="shared" si="1"/>
        <v>21700.000000000004</v>
      </c>
      <c r="I25" s="1"/>
      <c r="J25" s="32" t="s">
        <v>40</v>
      </c>
      <c r="K25" s="33"/>
      <c r="L25" s="33"/>
      <c r="M25" s="1"/>
      <c r="N25" s="32" t="s">
        <v>40</v>
      </c>
      <c r="O25" s="34"/>
      <c r="P25" s="34"/>
      <c r="Q25" s="1"/>
      <c r="R25" s="1"/>
      <c r="S25" s="1"/>
      <c r="T25" s="1"/>
      <c r="V25" s="12">
        <f t="shared" si="2"/>
        <v>1</v>
      </c>
      <c r="W25" s="12" t="str">
        <f t="shared" si="3"/>
        <v>S</v>
      </c>
      <c r="X25" s="12">
        <f t="shared" si="4"/>
        <v>21700</v>
      </c>
      <c r="Y25" s="12">
        <f t="shared" si="8"/>
        <v>1</v>
      </c>
      <c r="Z25" s="12">
        <f t="shared" ref="Z25:AA25" si="17">SUMIFS($H$4:$H$237,$D$4:$D$237,K$23,$G$4:$G$237,$J25)</f>
        <v>732956.66666666674</v>
      </c>
      <c r="AA25" s="12">
        <f t="shared" si="17"/>
        <v>582775.83333333337</v>
      </c>
      <c r="AC25" s="12">
        <f t="shared" ref="AC25:AD25" si="18">COUNTIFS($D$4:$D$237,K$23,$G$4:$G$237,$J25)</f>
        <v>37</v>
      </c>
      <c r="AD25" s="12">
        <f t="shared" si="18"/>
        <v>31</v>
      </c>
    </row>
    <row r="26" spans="1:30" ht="15.75" customHeight="1" x14ac:dyDescent="0.25">
      <c r="A26" s="1"/>
      <c r="B26" s="13">
        <v>468</v>
      </c>
      <c r="C26" s="14" t="s">
        <v>31</v>
      </c>
      <c r="D26" s="15" t="s">
        <v>12</v>
      </c>
      <c r="E26" s="16">
        <v>345</v>
      </c>
      <c r="F26" s="17">
        <v>63</v>
      </c>
      <c r="G26" s="18" t="str">
        <f t="shared" si="0"/>
        <v>L</v>
      </c>
      <c r="H26" s="40">
        <f t="shared" si="1"/>
        <v>18112.5</v>
      </c>
      <c r="I26" s="1"/>
      <c r="J26" s="32" t="s">
        <v>41</v>
      </c>
      <c r="K26" s="33"/>
      <c r="L26" s="33"/>
      <c r="M26" s="1"/>
      <c r="N26" s="32" t="s">
        <v>41</v>
      </c>
      <c r="O26" s="34"/>
      <c r="P26" s="34"/>
      <c r="Q26" s="1"/>
      <c r="R26" s="1"/>
      <c r="S26" s="1"/>
      <c r="T26" s="1"/>
      <c r="V26" s="12">
        <f t="shared" si="2"/>
        <v>1</v>
      </c>
      <c r="W26" s="12" t="str">
        <f t="shared" si="3"/>
        <v>L</v>
      </c>
      <c r="X26" s="12">
        <f t="shared" si="4"/>
        <v>18112.5</v>
      </c>
      <c r="Y26" s="12">
        <f t="shared" si="8"/>
        <v>1</v>
      </c>
      <c r="Z26" s="12">
        <f t="shared" ref="Z26:AA26" si="19">SUMIFS($H$4:$H$237,$D$4:$D$237,K$23,$G$4:$G$237,$J26)</f>
        <v>758375.8333333336</v>
      </c>
      <c r="AA26" s="12">
        <f t="shared" si="19"/>
        <v>813607.50000000012</v>
      </c>
      <c r="AC26" s="12">
        <f t="shared" ref="AC26:AD26" si="20">COUNTIFS($D$4:$D$237,K$23,$G$4:$G$237,$J26)</f>
        <v>40</v>
      </c>
      <c r="AD26" s="12">
        <f t="shared" si="20"/>
        <v>44</v>
      </c>
    </row>
    <row r="27" spans="1:30" ht="15.75" customHeight="1" x14ac:dyDescent="0.25">
      <c r="A27" s="1"/>
      <c r="B27" s="21">
        <v>469</v>
      </c>
      <c r="C27" s="22" t="s">
        <v>42</v>
      </c>
      <c r="D27" s="23" t="s">
        <v>16</v>
      </c>
      <c r="E27" s="24">
        <v>288</v>
      </c>
      <c r="F27" s="25">
        <v>27</v>
      </c>
      <c r="G27" s="18" t="str">
        <f t="shared" si="0"/>
        <v>L</v>
      </c>
      <c r="H27" s="40">
        <f t="shared" si="1"/>
        <v>6480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V27" s="12">
        <f t="shared" si="2"/>
        <v>1</v>
      </c>
      <c r="W27" s="12" t="str">
        <f t="shared" si="3"/>
        <v>L</v>
      </c>
      <c r="X27" s="12">
        <f t="shared" si="4"/>
        <v>6480</v>
      </c>
      <c r="Y27" s="12">
        <f t="shared" si="8"/>
        <v>1</v>
      </c>
    </row>
    <row r="28" spans="1:30" ht="15.75" customHeight="1" x14ac:dyDescent="0.25">
      <c r="A28" s="1"/>
      <c r="B28" s="13">
        <v>470</v>
      </c>
      <c r="C28" s="14" t="s">
        <v>42</v>
      </c>
      <c r="D28" s="15" t="s">
        <v>12</v>
      </c>
      <c r="E28" s="16">
        <v>288</v>
      </c>
      <c r="F28" s="17">
        <v>53</v>
      </c>
      <c r="G28" s="18" t="str">
        <f t="shared" si="0"/>
        <v>L</v>
      </c>
      <c r="H28" s="40">
        <f t="shared" si="1"/>
        <v>12720</v>
      </c>
      <c r="I28" s="1"/>
      <c r="J28" s="60" t="s">
        <v>43</v>
      </c>
      <c r="K28" s="50"/>
      <c r="L28" s="50"/>
      <c r="M28" s="50"/>
      <c r="N28" s="50"/>
      <c r="O28" s="50"/>
      <c r="P28" s="50"/>
      <c r="Q28" s="50"/>
      <c r="R28" s="50"/>
      <c r="S28" s="51"/>
      <c r="T28" s="1"/>
      <c r="V28" s="12">
        <f t="shared" si="2"/>
        <v>1</v>
      </c>
      <c r="W28" s="12" t="str">
        <f t="shared" si="3"/>
        <v>L</v>
      </c>
      <c r="X28" s="12">
        <f t="shared" si="4"/>
        <v>12720</v>
      </c>
      <c r="Y28" s="12">
        <f t="shared" si="8"/>
        <v>1</v>
      </c>
    </row>
    <row r="29" spans="1:30" ht="15.75" customHeight="1" x14ac:dyDescent="0.25">
      <c r="A29" s="1"/>
      <c r="B29" s="21">
        <v>471</v>
      </c>
      <c r="C29" s="22" t="s">
        <v>44</v>
      </c>
      <c r="D29" s="23" t="s">
        <v>12</v>
      </c>
      <c r="E29" s="24">
        <v>330</v>
      </c>
      <c r="F29" s="25">
        <v>52</v>
      </c>
      <c r="G29" s="18" t="str">
        <f t="shared" si="0"/>
        <v>L</v>
      </c>
      <c r="H29" s="40">
        <f t="shared" si="1"/>
        <v>14300</v>
      </c>
      <c r="I29" s="1"/>
      <c r="J29" s="54"/>
      <c r="K29" s="55"/>
      <c r="L29" s="55"/>
      <c r="M29" s="55"/>
      <c r="N29" s="55"/>
      <c r="O29" s="55"/>
      <c r="P29" s="55"/>
      <c r="Q29" s="55"/>
      <c r="R29" s="55"/>
      <c r="S29" s="56"/>
      <c r="T29" s="1"/>
      <c r="V29" s="12">
        <f t="shared" si="2"/>
        <v>1</v>
      </c>
      <c r="W29" s="12" t="str">
        <f t="shared" si="3"/>
        <v>L</v>
      </c>
      <c r="X29" s="12">
        <f t="shared" si="4"/>
        <v>14300</v>
      </c>
      <c r="Y29" s="12">
        <f t="shared" si="8"/>
        <v>1</v>
      </c>
    </row>
    <row r="30" spans="1:30" ht="15.75" customHeight="1" x14ac:dyDescent="0.25">
      <c r="A30" s="1"/>
      <c r="B30" s="13">
        <v>472</v>
      </c>
      <c r="C30" s="14" t="s">
        <v>45</v>
      </c>
      <c r="D30" s="15" t="s">
        <v>12</v>
      </c>
      <c r="E30" s="16">
        <v>410</v>
      </c>
      <c r="F30" s="17">
        <v>36</v>
      </c>
      <c r="G30" s="18" t="str">
        <f t="shared" si="0"/>
        <v>M</v>
      </c>
      <c r="H30" s="40">
        <f t="shared" si="1"/>
        <v>12300</v>
      </c>
      <c r="I30" s="1"/>
      <c r="J30" s="1"/>
      <c r="K30" s="61" t="s">
        <v>15</v>
      </c>
      <c r="L30" s="47"/>
      <c r="M30" s="47"/>
      <c r="N30" s="47"/>
      <c r="O30" s="47"/>
      <c r="P30" s="47"/>
      <c r="Q30" s="47"/>
      <c r="R30" s="48"/>
      <c r="S30" s="35" t="s">
        <v>46</v>
      </c>
      <c r="T30" s="1"/>
      <c r="V30" s="12">
        <f t="shared" si="2"/>
        <v>1</v>
      </c>
      <c r="W30" s="12" t="str">
        <f t="shared" si="3"/>
        <v>M</v>
      </c>
      <c r="X30" s="12">
        <f t="shared" si="4"/>
        <v>12300</v>
      </c>
      <c r="Y30" s="12">
        <f t="shared" si="8"/>
        <v>1</v>
      </c>
    </row>
    <row r="31" spans="1:30" ht="15.75" customHeight="1" x14ac:dyDescent="0.25">
      <c r="A31" s="1"/>
      <c r="B31" s="21">
        <v>473</v>
      </c>
      <c r="C31" s="22" t="s">
        <v>32</v>
      </c>
      <c r="D31" s="23" t="s">
        <v>12</v>
      </c>
      <c r="E31" s="24">
        <v>209</v>
      </c>
      <c r="F31" s="25">
        <v>77</v>
      </c>
      <c r="G31" s="18" t="str">
        <f t="shared" si="0"/>
        <v>L</v>
      </c>
      <c r="H31" s="40">
        <f t="shared" si="1"/>
        <v>13410.833333333334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V31" s="12">
        <f t="shared" si="2"/>
        <v>1</v>
      </c>
      <c r="W31" s="12" t="str">
        <f t="shared" si="3"/>
        <v>L</v>
      </c>
      <c r="X31" s="12">
        <f t="shared" si="4"/>
        <v>13410.833333333334</v>
      </c>
      <c r="Y31" s="12">
        <f t="shared" si="8"/>
        <v>1</v>
      </c>
    </row>
    <row r="32" spans="1:30" ht="15.75" customHeight="1" x14ac:dyDescent="0.25">
      <c r="A32" s="1"/>
      <c r="B32" s="13">
        <v>474</v>
      </c>
      <c r="C32" s="14" t="s">
        <v>33</v>
      </c>
      <c r="D32" s="15" t="s">
        <v>12</v>
      </c>
      <c r="E32" s="16">
        <v>272</v>
      </c>
      <c r="F32" s="17">
        <v>42</v>
      </c>
      <c r="G32" s="18" t="str">
        <f t="shared" si="0"/>
        <v>M</v>
      </c>
      <c r="H32" s="40">
        <f t="shared" si="1"/>
        <v>9520</v>
      </c>
      <c r="I32" s="1"/>
      <c r="J32" s="1"/>
      <c r="K32" s="57" t="s">
        <v>47</v>
      </c>
      <c r="L32" s="48"/>
      <c r="M32" s="62"/>
      <c r="N32" s="63"/>
      <c r="O32" s="64"/>
      <c r="P32" s="1"/>
      <c r="Q32" s="1"/>
      <c r="R32" s="1"/>
      <c r="S32" s="1"/>
      <c r="T32" s="1"/>
      <c r="V32" s="12">
        <f t="shared" si="2"/>
        <v>1</v>
      </c>
      <c r="W32" s="12" t="str">
        <f t="shared" si="3"/>
        <v>M</v>
      </c>
      <c r="X32" s="12">
        <f t="shared" si="4"/>
        <v>9520</v>
      </c>
      <c r="Y32" s="12">
        <f t="shared" si="8"/>
        <v>1</v>
      </c>
      <c r="Z32" s="36">
        <f>VLOOKUP(K30,C4:E237,3,0)</f>
        <v>330</v>
      </c>
    </row>
    <row r="33" spans="1:25" ht="15.75" customHeight="1" x14ac:dyDescent="0.25">
      <c r="A33" s="1"/>
      <c r="B33" s="21">
        <v>475</v>
      </c>
      <c r="C33" s="22" t="s">
        <v>23</v>
      </c>
      <c r="D33" s="23" t="s">
        <v>16</v>
      </c>
      <c r="E33" s="24">
        <v>468</v>
      </c>
      <c r="F33" s="25">
        <v>92</v>
      </c>
      <c r="G33" s="18" t="str">
        <f t="shared" si="0"/>
        <v>S</v>
      </c>
      <c r="H33" s="40">
        <f t="shared" si="1"/>
        <v>35880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V33" s="12">
        <f t="shared" si="2"/>
        <v>1</v>
      </c>
      <c r="W33" s="12" t="str">
        <f t="shared" si="3"/>
        <v>S</v>
      </c>
      <c r="X33" s="12">
        <f t="shared" si="4"/>
        <v>35880</v>
      </c>
      <c r="Y33" s="12">
        <f t="shared" si="8"/>
        <v>1</v>
      </c>
    </row>
    <row r="34" spans="1:25" ht="15.75" customHeight="1" x14ac:dyDescent="0.25">
      <c r="A34" s="1"/>
      <c r="B34" s="13">
        <v>476</v>
      </c>
      <c r="C34" s="14" t="s">
        <v>48</v>
      </c>
      <c r="D34" s="15" t="s">
        <v>16</v>
      </c>
      <c r="E34" s="16">
        <v>288</v>
      </c>
      <c r="F34" s="17">
        <v>88</v>
      </c>
      <c r="G34" s="18" t="str">
        <f t="shared" si="0"/>
        <v>S</v>
      </c>
      <c r="H34" s="40">
        <f t="shared" si="1"/>
        <v>21120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V34" s="12">
        <f t="shared" si="2"/>
        <v>1</v>
      </c>
      <c r="W34" s="12" t="str">
        <f t="shared" si="3"/>
        <v>S</v>
      </c>
      <c r="X34" s="12">
        <f t="shared" si="4"/>
        <v>21120</v>
      </c>
      <c r="Y34" s="12">
        <f t="shared" si="8"/>
        <v>1</v>
      </c>
    </row>
    <row r="35" spans="1:25" ht="15.75" customHeight="1" x14ac:dyDescent="0.25">
      <c r="A35" s="1"/>
      <c r="B35" s="21">
        <v>477</v>
      </c>
      <c r="C35" s="22" t="s">
        <v>49</v>
      </c>
      <c r="D35" s="23" t="s">
        <v>12</v>
      </c>
      <c r="E35" s="24">
        <v>468</v>
      </c>
      <c r="F35" s="25">
        <v>83</v>
      </c>
      <c r="G35" s="18" t="str">
        <f t="shared" si="0"/>
        <v>M</v>
      </c>
      <c r="H35" s="40">
        <f t="shared" si="1"/>
        <v>32370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V35" s="12">
        <f t="shared" si="2"/>
        <v>1</v>
      </c>
      <c r="W35" s="12" t="str">
        <f t="shared" si="3"/>
        <v>M</v>
      </c>
      <c r="X35" s="12">
        <f t="shared" si="4"/>
        <v>32370</v>
      </c>
      <c r="Y35" s="12">
        <f t="shared" si="8"/>
        <v>1</v>
      </c>
    </row>
    <row r="36" spans="1:25" ht="15.75" customHeight="1" x14ac:dyDescent="0.25">
      <c r="A36" s="1"/>
      <c r="B36" s="13">
        <v>478</v>
      </c>
      <c r="C36" s="14" t="s">
        <v>42</v>
      </c>
      <c r="D36" s="15" t="s">
        <v>16</v>
      </c>
      <c r="E36" s="16">
        <v>288</v>
      </c>
      <c r="F36" s="17">
        <v>44</v>
      </c>
      <c r="G36" s="18" t="str">
        <f t="shared" si="0"/>
        <v>L</v>
      </c>
      <c r="H36" s="40">
        <f t="shared" si="1"/>
        <v>10560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V36" s="12">
        <f t="shared" si="2"/>
        <v>1</v>
      </c>
      <c r="W36" s="12" t="str">
        <f t="shared" si="3"/>
        <v>L</v>
      </c>
      <c r="X36" s="12">
        <f t="shared" si="4"/>
        <v>10560</v>
      </c>
      <c r="Y36" s="12">
        <f t="shared" si="8"/>
        <v>1</v>
      </c>
    </row>
    <row r="37" spans="1:25" ht="15.75" customHeight="1" x14ac:dyDescent="0.25">
      <c r="A37" s="1"/>
      <c r="B37" s="21">
        <v>479</v>
      </c>
      <c r="C37" s="22" t="s">
        <v>50</v>
      </c>
      <c r="D37" s="23" t="s">
        <v>16</v>
      </c>
      <c r="E37" s="24">
        <v>468</v>
      </c>
      <c r="F37" s="25">
        <v>32</v>
      </c>
      <c r="G37" s="18" t="str">
        <f t="shared" si="0"/>
        <v>L</v>
      </c>
      <c r="H37" s="40">
        <f t="shared" si="1"/>
        <v>12480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V37" s="12">
        <f t="shared" si="2"/>
        <v>1</v>
      </c>
      <c r="W37" s="12" t="str">
        <f t="shared" si="3"/>
        <v>L</v>
      </c>
      <c r="X37" s="12">
        <f t="shared" si="4"/>
        <v>12480</v>
      </c>
      <c r="Y37" s="12">
        <f t="shared" si="8"/>
        <v>1</v>
      </c>
    </row>
    <row r="38" spans="1:25" ht="15.75" customHeight="1" x14ac:dyDescent="0.25">
      <c r="A38" s="1"/>
      <c r="B38" s="13">
        <v>480</v>
      </c>
      <c r="C38" s="14" t="s">
        <v>51</v>
      </c>
      <c r="D38" s="15" t="s">
        <v>12</v>
      </c>
      <c r="E38" s="16">
        <v>565</v>
      </c>
      <c r="F38" s="17">
        <v>31</v>
      </c>
      <c r="G38" s="18" t="str">
        <f t="shared" si="0"/>
        <v>S</v>
      </c>
      <c r="H38" s="40">
        <f t="shared" si="1"/>
        <v>14595.833333333334</v>
      </c>
      <c r="I38" s="1"/>
      <c r="J38" s="1"/>
      <c r="K38" s="37"/>
      <c r="L38" s="37"/>
      <c r="M38" s="37"/>
      <c r="N38" s="37"/>
      <c r="O38" s="37"/>
      <c r="P38" s="1"/>
      <c r="Q38" s="1"/>
      <c r="R38" s="1"/>
      <c r="S38" s="1"/>
      <c r="T38" s="1"/>
      <c r="V38" s="12">
        <f t="shared" si="2"/>
        <v>1</v>
      </c>
      <c r="W38" s="12" t="str">
        <f t="shared" si="3"/>
        <v>S</v>
      </c>
      <c r="X38" s="12">
        <f t="shared" si="4"/>
        <v>14595.833333333334</v>
      </c>
      <c r="Y38" s="12">
        <f t="shared" si="8"/>
        <v>1</v>
      </c>
    </row>
    <row r="39" spans="1:25" ht="15.75" customHeight="1" x14ac:dyDescent="0.25">
      <c r="A39" s="1"/>
      <c r="B39" s="21">
        <v>481</v>
      </c>
      <c r="C39" s="22" t="s">
        <v>19</v>
      </c>
      <c r="D39" s="23" t="s">
        <v>12</v>
      </c>
      <c r="E39" s="24">
        <v>325</v>
      </c>
      <c r="F39" s="25">
        <v>27</v>
      </c>
      <c r="G39" s="18" t="str">
        <f t="shared" si="0"/>
        <v>S</v>
      </c>
      <c r="H39" s="40">
        <f t="shared" si="1"/>
        <v>7312.5000000000009</v>
      </c>
      <c r="I39" s="1"/>
      <c r="J39" s="1"/>
      <c r="K39" s="37"/>
      <c r="L39" s="37"/>
      <c r="M39" s="37"/>
      <c r="N39" s="37"/>
      <c r="O39" s="37"/>
      <c r="P39" s="1"/>
      <c r="Q39" s="1"/>
      <c r="R39" s="1"/>
      <c r="S39" s="1"/>
      <c r="T39" s="1"/>
      <c r="V39" s="12">
        <f t="shared" si="2"/>
        <v>1</v>
      </c>
      <c r="W39" s="12" t="str">
        <f t="shared" si="3"/>
        <v>S</v>
      </c>
      <c r="X39" s="12">
        <f t="shared" si="4"/>
        <v>7312.5</v>
      </c>
      <c r="Y39" s="12">
        <f t="shared" si="8"/>
        <v>1</v>
      </c>
    </row>
    <row r="40" spans="1:25" ht="15.75" customHeight="1" x14ac:dyDescent="0.25">
      <c r="A40" s="1"/>
      <c r="B40" s="13">
        <v>482</v>
      </c>
      <c r="C40" s="14" t="s">
        <v>45</v>
      </c>
      <c r="D40" s="15" t="s">
        <v>16</v>
      </c>
      <c r="E40" s="16">
        <v>410</v>
      </c>
      <c r="F40" s="17">
        <v>88</v>
      </c>
      <c r="G40" s="18" t="str">
        <f t="shared" si="0"/>
        <v>M</v>
      </c>
      <c r="H40" s="40">
        <f t="shared" si="1"/>
        <v>30066.666666666668</v>
      </c>
      <c r="I40" s="1"/>
      <c r="J40" s="1"/>
      <c r="K40" s="44">
        <f>IFERROR(IF(V3=234,1,""),"")</f>
        <v>1</v>
      </c>
      <c r="L40" s="37"/>
      <c r="M40" s="37"/>
      <c r="N40" s="37"/>
      <c r="O40" s="37"/>
      <c r="P40" s="1"/>
      <c r="Q40" s="1"/>
      <c r="R40" s="1"/>
      <c r="S40" s="1"/>
      <c r="T40" s="1"/>
      <c r="V40" s="12">
        <f t="shared" si="2"/>
        <v>1</v>
      </c>
      <c r="W40" s="12" t="str">
        <f t="shared" si="3"/>
        <v>M</v>
      </c>
      <c r="X40" s="12">
        <f t="shared" si="4"/>
        <v>30066.666666666668</v>
      </c>
      <c r="Y40" s="12">
        <f t="shared" si="8"/>
        <v>1</v>
      </c>
    </row>
    <row r="41" spans="1:25" ht="15.75" customHeight="1" x14ac:dyDescent="0.25">
      <c r="A41" s="1"/>
      <c r="B41" s="21">
        <v>483</v>
      </c>
      <c r="C41" s="22" t="s">
        <v>52</v>
      </c>
      <c r="D41" s="23" t="s">
        <v>12</v>
      </c>
      <c r="E41" s="24">
        <v>330</v>
      </c>
      <c r="F41" s="25">
        <v>86</v>
      </c>
      <c r="G41" s="18" t="str">
        <f t="shared" si="0"/>
        <v>M</v>
      </c>
      <c r="H41" s="40">
        <f t="shared" si="1"/>
        <v>23650</v>
      </c>
      <c r="I41" s="1"/>
      <c r="J41" s="1"/>
      <c r="K41" s="45"/>
      <c r="L41" s="37"/>
      <c r="M41" s="37"/>
      <c r="N41" s="37"/>
      <c r="O41" s="37"/>
      <c r="P41" s="1"/>
      <c r="Q41" s="1"/>
      <c r="R41" s="1"/>
      <c r="S41" s="1"/>
      <c r="T41" s="1"/>
      <c r="V41" s="12">
        <f t="shared" si="2"/>
        <v>1</v>
      </c>
      <c r="W41" s="12" t="str">
        <f t="shared" si="3"/>
        <v>M</v>
      </c>
      <c r="X41" s="12">
        <f t="shared" si="4"/>
        <v>23650</v>
      </c>
      <c r="Y41" s="12">
        <f t="shared" si="8"/>
        <v>1</v>
      </c>
    </row>
    <row r="42" spans="1:25" ht="15.75" customHeight="1" x14ac:dyDescent="0.25">
      <c r="A42" s="1"/>
      <c r="B42" s="13">
        <v>484</v>
      </c>
      <c r="C42" s="14" t="s">
        <v>50</v>
      </c>
      <c r="D42" s="15" t="s">
        <v>16</v>
      </c>
      <c r="E42" s="16">
        <v>468</v>
      </c>
      <c r="F42" s="17">
        <v>58</v>
      </c>
      <c r="G42" s="18" t="str">
        <f t="shared" si="0"/>
        <v>L</v>
      </c>
      <c r="H42" s="40">
        <f t="shared" si="1"/>
        <v>22620</v>
      </c>
      <c r="I42" s="1"/>
      <c r="J42" s="1"/>
      <c r="K42" s="44" t="str">
        <f>IFERROR(IF(Y3=234,2,""),"")</f>
        <v/>
      </c>
      <c r="L42" s="37"/>
      <c r="M42" s="37"/>
      <c r="N42" s="37"/>
      <c r="O42" s="37"/>
      <c r="P42" s="1"/>
      <c r="Q42" s="1"/>
      <c r="R42" s="1"/>
      <c r="S42" s="1"/>
      <c r="T42" s="1"/>
      <c r="V42" s="12">
        <f t="shared" si="2"/>
        <v>1</v>
      </c>
      <c r="W42" s="12" t="str">
        <f t="shared" si="3"/>
        <v>L</v>
      </c>
      <c r="X42" s="12">
        <f t="shared" si="4"/>
        <v>22620</v>
      </c>
      <c r="Y42" s="12">
        <f t="shared" si="8"/>
        <v>1</v>
      </c>
    </row>
    <row r="43" spans="1:25" ht="15.75" customHeight="1" x14ac:dyDescent="0.25">
      <c r="A43" s="1"/>
      <c r="B43" s="21">
        <v>485</v>
      </c>
      <c r="C43" s="22" t="s">
        <v>53</v>
      </c>
      <c r="D43" s="23" t="s">
        <v>12</v>
      </c>
      <c r="E43" s="24">
        <v>325</v>
      </c>
      <c r="F43" s="25">
        <v>29</v>
      </c>
      <c r="G43" s="18" t="str">
        <f t="shared" si="0"/>
        <v>M</v>
      </c>
      <c r="H43" s="40">
        <f t="shared" si="1"/>
        <v>7854.1666666666679</v>
      </c>
      <c r="I43" s="1"/>
      <c r="J43" s="1"/>
      <c r="K43" s="45"/>
      <c r="L43" s="37"/>
      <c r="M43" s="37"/>
      <c r="N43" s="37"/>
      <c r="O43" s="37"/>
      <c r="P43" s="1"/>
      <c r="Q43" s="1"/>
      <c r="R43" s="1"/>
      <c r="S43" s="1"/>
      <c r="T43" s="1"/>
      <c r="V43" s="12">
        <f t="shared" si="2"/>
        <v>1</v>
      </c>
      <c r="W43" s="12" t="str">
        <f t="shared" si="3"/>
        <v>M</v>
      </c>
      <c r="X43" s="12">
        <f t="shared" si="4"/>
        <v>7854.166666666667</v>
      </c>
      <c r="Y43" s="12">
        <f t="shared" si="8"/>
        <v>1</v>
      </c>
    </row>
    <row r="44" spans="1:25" ht="15.75" customHeight="1" x14ac:dyDescent="0.25">
      <c r="A44" s="1"/>
      <c r="B44" s="13">
        <v>486</v>
      </c>
      <c r="C44" s="14" t="s">
        <v>54</v>
      </c>
      <c r="D44" s="15" t="s">
        <v>16</v>
      </c>
      <c r="E44" s="16">
        <v>520</v>
      </c>
      <c r="F44" s="17">
        <v>49</v>
      </c>
      <c r="G44" s="18" t="str">
        <f t="shared" si="0"/>
        <v>M</v>
      </c>
      <c r="H44" s="40">
        <f t="shared" si="1"/>
        <v>21233.333333333336</v>
      </c>
      <c r="I44" s="1"/>
      <c r="J44" s="1"/>
      <c r="K44" s="44">
        <f>IFERROR(IF(AND(_xlfn.ISFORMULA(M12),_xlfn.ISFORMULA(M14),_xlfn.ISFORMULA(M16),M12=Z12,M14=Z14,M16=Z16),3,""),"")</f>
        <v>3</v>
      </c>
      <c r="L44" s="37"/>
      <c r="M44" s="37"/>
      <c r="N44" s="37"/>
      <c r="O44" s="37"/>
      <c r="P44" s="1"/>
      <c r="Q44" s="1"/>
      <c r="R44" s="1"/>
      <c r="S44" s="1"/>
      <c r="T44" s="1"/>
      <c r="V44" s="12">
        <f t="shared" si="2"/>
        <v>1</v>
      </c>
      <c r="W44" s="12" t="str">
        <f t="shared" si="3"/>
        <v>M</v>
      </c>
      <c r="X44" s="12">
        <f t="shared" si="4"/>
        <v>21233.333333333336</v>
      </c>
      <c r="Y44" s="12">
        <f t="shared" si="8"/>
        <v>1</v>
      </c>
    </row>
    <row r="45" spans="1:25" ht="15.75" customHeight="1" x14ac:dyDescent="0.25">
      <c r="A45" s="1"/>
      <c r="B45" s="21">
        <v>487</v>
      </c>
      <c r="C45" s="22" t="s">
        <v>55</v>
      </c>
      <c r="D45" s="23" t="s">
        <v>12</v>
      </c>
      <c r="E45" s="24">
        <v>488</v>
      </c>
      <c r="F45" s="25">
        <v>71</v>
      </c>
      <c r="G45" s="18" t="str">
        <f t="shared" si="0"/>
        <v>M</v>
      </c>
      <c r="H45" s="40">
        <f t="shared" si="1"/>
        <v>28873.333333333336</v>
      </c>
      <c r="I45" s="1"/>
      <c r="J45" s="1"/>
      <c r="K45" s="45"/>
      <c r="L45" s="37"/>
      <c r="M45" s="37"/>
      <c r="N45" s="37"/>
      <c r="O45" s="37"/>
      <c r="P45" s="1"/>
      <c r="Q45" s="1"/>
      <c r="R45" s="1"/>
      <c r="S45" s="1"/>
      <c r="T45" s="1"/>
      <c r="V45" s="12">
        <f t="shared" si="2"/>
        <v>1</v>
      </c>
      <c r="W45" s="12" t="str">
        <f t="shared" si="3"/>
        <v>M</v>
      </c>
      <c r="X45" s="12">
        <f t="shared" si="4"/>
        <v>28873.333333333336</v>
      </c>
      <c r="Y45" s="12">
        <f t="shared" si="8"/>
        <v>1</v>
      </c>
    </row>
    <row r="46" spans="1:25" ht="15.75" customHeight="1" x14ac:dyDescent="0.25">
      <c r="A46" s="1"/>
      <c r="B46" s="13">
        <v>488</v>
      </c>
      <c r="C46" s="14" t="s">
        <v>56</v>
      </c>
      <c r="D46" s="15" t="s">
        <v>12</v>
      </c>
      <c r="E46" s="16">
        <v>470</v>
      </c>
      <c r="F46" s="17">
        <v>62</v>
      </c>
      <c r="G46" s="18" t="str">
        <f t="shared" si="0"/>
        <v>L</v>
      </c>
      <c r="H46" s="40">
        <f t="shared" si="1"/>
        <v>24283.333333333336</v>
      </c>
      <c r="I46" s="1"/>
      <c r="J46" s="1"/>
      <c r="K46" s="44" t="str">
        <f>IFERROR(IF(AND(_xlfn.ISFORMULA(K24:L26),_xlfn.ISFORMULA(O24:P26),AB20=12),4,""),"")</f>
        <v/>
      </c>
      <c r="L46" s="37"/>
      <c r="M46" s="37"/>
      <c r="N46" s="37"/>
      <c r="O46" s="37"/>
      <c r="P46" s="37"/>
      <c r="Q46" s="37"/>
      <c r="R46" s="37"/>
      <c r="S46" s="37"/>
      <c r="T46" s="1"/>
      <c r="V46" s="12">
        <f t="shared" si="2"/>
        <v>1</v>
      </c>
      <c r="W46" s="12" t="str">
        <f t="shared" si="3"/>
        <v>L</v>
      </c>
      <c r="X46" s="12">
        <f t="shared" si="4"/>
        <v>24283.333333333336</v>
      </c>
      <c r="Y46" s="12">
        <f t="shared" si="8"/>
        <v>1</v>
      </c>
    </row>
    <row r="47" spans="1:25" ht="15.75" customHeight="1" x14ac:dyDescent="0.25">
      <c r="A47" s="1"/>
      <c r="B47" s="21">
        <v>489</v>
      </c>
      <c r="C47" s="22" t="s">
        <v>17</v>
      </c>
      <c r="D47" s="23" t="s">
        <v>16</v>
      </c>
      <c r="E47" s="24">
        <v>565</v>
      </c>
      <c r="F47" s="25">
        <v>32</v>
      </c>
      <c r="G47" s="18" t="str">
        <f t="shared" si="0"/>
        <v>M</v>
      </c>
      <c r="H47" s="40">
        <f t="shared" si="1"/>
        <v>15066.666666666668</v>
      </c>
      <c r="I47" s="1"/>
      <c r="J47" s="1"/>
      <c r="K47" s="45"/>
      <c r="L47" s="37"/>
      <c r="M47" s="37"/>
      <c r="N47" s="37"/>
      <c r="O47" s="37"/>
      <c r="P47" s="37"/>
      <c r="Q47" s="37"/>
      <c r="R47" s="37"/>
      <c r="S47" s="37"/>
      <c r="T47" s="1"/>
      <c r="V47" s="12">
        <f t="shared" si="2"/>
        <v>1</v>
      </c>
      <c r="W47" s="12" t="str">
        <f t="shared" si="3"/>
        <v>M</v>
      </c>
      <c r="X47" s="12">
        <f t="shared" si="4"/>
        <v>15066.666666666668</v>
      </c>
      <c r="Y47" s="12">
        <f t="shared" si="8"/>
        <v>1</v>
      </c>
    </row>
    <row r="48" spans="1:25" ht="15.75" customHeight="1" x14ac:dyDescent="0.25">
      <c r="A48" s="1"/>
      <c r="B48" s="13">
        <v>490</v>
      </c>
      <c r="C48" s="14" t="s">
        <v>31</v>
      </c>
      <c r="D48" s="15" t="s">
        <v>12</v>
      </c>
      <c r="E48" s="16">
        <v>345</v>
      </c>
      <c r="F48" s="17">
        <v>33</v>
      </c>
      <c r="G48" s="18" t="str">
        <f t="shared" si="0"/>
        <v>L</v>
      </c>
      <c r="H48" s="40">
        <f t="shared" si="1"/>
        <v>9487.5</v>
      </c>
      <c r="I48" s="1"/>
      <c r="J48" s="1"/>
      <c r="K48" s="44" t="str">
        <f>IFERROR(IF(AND(_xlfn.ISFORMULA(M32),M32=Z32),5,""),"")</f>
        <v/>
      </c>
      <c r="L48" s="37"/>
      <c r="M48" s="37"/>
      <c r="N48" s="37"/>
      <c r="O48" s="37"/>
      <c r="P48" s="37"/>
      <c r="Q48" s="37"/>
      <c r="R48" s="37"/>
      <c r="S48" s="37"/>
      <c r="T48" s="1"/>
      <c r="V48" s="12">
        <f t="shared" si="2"/>
        <v>1</v>
      </c>
      <c r="W48" s="12" t="str">
        <f t="shared" si="3"/>
        <v>L</v>
      </c>
      <c r="X48" s="12">
        <f t="shared" si="4"/>
        <v>9487.5</v>
      </c>
      <c r="Y48" s="12">
        <f t="shared" si="8"/>
        <v>1</v>
      </c>
    </row>
    <row r="49" spans="1:25" ht="15.75" customHeight="1" x14ac:dyDescent="0.25">
      <c r="A49" s="1"/>
      <c r="B49" s="21">
        <v>491</v>
      </c>
      <c r="C49" s="22" t="s">
        <v>57</v>
      </c>
      <c r="D49" s="23" t="s">
        <v>12</v>
      </c>
      <c r="E49" s="24">
        <v>565</v>
      </c>
      <c r="F49" s="25">
        <v>37</v>
      </c>
      <c r="G49" s="18" t="str">
        <f t="shared" si="0"/>
        <v>L</v>
      </c>
      <c r="H49" s="40">
        <f t="shared" si="1"/>
        <v>17420.833333333336</v>
      </c>
      <c r="I49" s="1"/>
      <c r="J49" s="1"/>
      <c r="K49" s="45"/>
      <c r="L49" s="37"/>
      <c r="M49" s="37"/>
      <c r="N49" s="37"/>
      <c r="O49" s="37"/>
      <c r="P49" s="37"/>
      <c r="Q49" s="37"/>
      <c r="R49" s="37"/>
      <c r="S49" s="37"/>
      <c r="T49" s="1"/>
      <c r="V49" s="12">
        <f t="shared" si="2"/>
        <v>1</v>
      </c>
      <c r="W49" s="12" t="str">
        <f t="shared" si="3"/>
        <v>L</v>
      </c>
      <c r="X49" s="12">
        <f t="shared" si="4"/>
        <v>17420.833333333336</v>
      </c>
      <c r="Y49" s="12">
        <f t="shared" si="8"/>
        <v>1</v>
      </c>
    </row>
    <row r="50" spans="1:25" ht="15.75" customHeight="1" x14ac:dyDescent="0.25">
      <c r="A50" s="1"/>
      <c r="B50" s="13">
        <v>492</v>
      </c>
      <c r="C50" s="14" t="s">
        <v>58</v>
      </c>
      <c r="D50" s="15" t="s">
        <v>16</v>
      </c>
      <c r="E50" s="16">
        <v>225</v>
      </c>
      <c r="F50" s="17">
        <v>100</v>
      </c>
      <c r="G50" s="18" t="str">
        <f t="shared" si="0"/>
        <v>L</v>
      </c>
      <c r="H50" s="40">
        <f t="shared" si="1"/>
        <v>18750</v>
      </c>
      <c r="I50" s="1"/>
      <c r="J50" s="1"/>
      <c r="K50" s="59" t="str">
        <f>IFERROR(IF(SUM(K40:K49)=15,"Terminé ! 100%",""),"")</f>
        <v/>
      </c>
      <c r="L50" s="45"/>
      <c r="M50" s="45"/>
      <c r="N50" s="45"/>
      <c r="O50" s="45"/>
      <c r="P50" s="45"/>
      <c r="Q50" s="37"/>
      <c r="R50" s="37"/>
      <c r="S50" s="37"/>
      <c r="T50" s="1"/>
      <c r="V50" s="12">
        <f t="shared" si="2"/>
        <v>1</v>
      </c>
      <c r="W50" s="12" t="str">
        <f t="shared" si="3"/>
        <v>L</v>
      </c>
      <c r="X50" s="12">
        <f t="shared" si="4"/>
        <v>18750</v>
      </c>
      <c r="Y50" s="12">
        <f t="shared" si="8"/>
        <v>1</v>
      </c>
    </row>
    <row r="51" spans="1:25" ht="15.75" customHeight="1" x14ac:dyDescent="0.25">
      <c r="A51" s="1"/>
      <c r="B51" s="21">
        <v>493</v>
      </c>
      <c r="C51" s="22" t="s">
        <v>59</v>
      </c>
      <c r="D51" s="23" t="s">
        <v>12</v>
      </c>
      <c r="E51" s="24">
        <v>488</v>
      </c>
      <c r="F51" s="25">
        <v>73</v>
      </c>
      <c r="G51" s="18" t="str">
        <f t="shared" si="0"/>
        <v>L</v>
      </c>
      <c r="H51" s="40">
        <f t="shared" si="1"/>
        <v>29686.666666666668</v>
      </c>
      <c r="I51" s="1"/>
      <c r="J51" s="1"/>
      <c r="K51" s="45"/>
      <c r="L51" s="45"/>
      <c r="M51" s="45"/>
      <c r="N51" s="45"/>
      <c r="O51" s="45"/>
      <c r="P51" s="45"/>
      <c r="Q51" s="37"/>
      <c r="R51" s="37"/>
      <c r="S51" s="37"/>
      <c r="T51" s="1"/>
      <c r="V51" s="12">
        <f t="shared" si="2"/>
        <v>1</v>
      </c>
      <c r="W51" s="12" t="str">
        <f t="shared" si="3"/>
        <v>L</v>
      </c>
      <c r="X51" s="12">
        <f t="shared" si="4"/>
        <v>29686.666666666668</v>
      </c>
      <c r="Y51" s="12">
        <f t="shared" si="8"/>
        <v>1</v>
      </c>
    </row>
    <row r="52" spans="1:25" ht="15.75" customHeight="1" x14ac:dyDescent="0.25">
      <c r="A52" s="1"/>
      <c r="B52" s="13">
        <v>494</v>
      </c>
      <c r="C52" s="14" t="s">
        <v>45</v>
      </c>
      <c r="D52" s="15" t="s">
        <v>16</v>
      </c>
      <c r="E52" s="16">
        <v>410</v>
      </c>
      <c r="F52" s="17">
        <v>38</v>
      </c>
      <c r="G52" s="18" t="str">
        <f t="shared" si="0"/>
        <v>M</v>
      </c>
      <c r="H52" s="40">
        <f t="shared" si="1"/>
        <v>12983.333333333334</v>
      </c>
      <c r="I52" s="1"/>
      <c r="J52" s="1"/>
      <c r="K52" s="37"/>
      <c r="L52" s="37"/>
      <c r="M52" s="37"/>
      <c r="N52" s="37"/>
      <c r="O52" s="37"/>
      <c r="P52" s="37"/>
      <c r="Q52" s="37"/>
      <c r="R52" s="37"/>
      <c r="S52" s="37"/>
      <c r="T52" s="1"/>
      <c r="V52" s="12">
        <f t="shared" si="2"/>
        <v>1</v>
      </c>
      <c r="W52" s="12" t="str">
        <f t="shared" si="3"/>
        <v>M</v>
      </c>
      <c r="X52" s="12">
        <f t="shared" si="4"/>
        <v>12983.333333333334</v>
      </c>
      <c r="Y52" s="12">
        <f t="shared" si="8"/>
        <v>1</v>
      </c>
    </row>
    <row r="53" spans="1:25" ht="15.75" customHeight="1" x14ac:dyDescent="0.25">
      <c r="A53" s="1"/>
      <c r="B53" s="21">
        <v>495</v>
      </c>
      <c r="C53" s="22" t="s">
        <v>60</v>
      </c>
      <c r="D53" s="23" t="s">
        <v>12</v>
      </c>
      <c r="E53" s="24">
        <v>488</v>
      </c>
      <c r="F53" s="25">
        <v>75</v>
      </c>
      <c r="G53" s="18" t="str">
        <f t="shared" si="0"/>
        <v>L</v>
      </c>
      <c r="H53" s="40">
        <f t="shared" si="1"/>
        <v>30500</v>
      </c>
      <c r="I53" s="1"/>
      <c r="J53" s="1"/>
      <c r="K53" s="37"/>
      <c r="L53" s="37"/>
      <c r="M53" s="37"/>
      <c r="N53" s="37"/>
      <c r="O53" s="37"/>
      <c r="P53" s="37"/>
      <c r="Q53" s="37"/>
      <c r="R53" s="37"/>
      <c r="S53" s="37"/>
      <c r="T53" s="1"/>
      <c r="V53" s="12">
        <f t="shared" si="2"/>
        <v>1</v>
      </c>
      <c r="W53" s="12" t="str">
        <f t="shared" si="3"/>
        <v>L</v>
      </c>
      <c r="X53" s="12">
        <f t="shared" si="4"/>
        <v>30500</v>
      </c>
      <c r="Y53" s="12">
        <f t="shared" si="8"/>
        <v>1</v>
      </c>
    </row>
    <row r="54" spans="1:25" ht="15.75" customHeight="1" x14ac:dyDescent="0.25">
      <c r="A54" s="1"/>
      <c r="B54" s="13">
        <v>496</v>
      </c>
      <c r="C54" s="14" t="s">
        <v>61</v>
      </c>
      <c r="D54" s="15" t="s">
        <v>12</v>
      </c>
      <c r="E54" s="16">
        <v>488</v>
      </c>
      <c r="F54" s="17">
        <v>100</v>
      </c>
      <c r="G54" s="18" t="str">
        <f t="shared" si="0"/>
        <v>M</v>
      </c>
      <c r="H54" s="40">
        <f t="shared" si="1"/>
        <v>40666.666666666672</v>
      </c>
      <c r="I54" s="1"/>
      <c r="J54" s="1"/>
      <c r="K54" s="37"/>
      <c r="L54" s="37"/>
      <c r="M54" s="37"/>
      <c r="N54" s="37"/>
      <c r="O54" s="37"/>
      <c r="P54" s="37"/>
      <c r="Q54" s="37"/>
      <c r="R54" s="37"/>
      <c r="S54" s="37"/>
      <c r="T54" s="1"/>
      <c r="V54" s="12">
        <f t="shared" si="2"/>
        <v>1</v>
      </c>
      <c r="W54" s="12" t="str">
        <f t="shared" si="3"/>
        <v>M</v>
      </c>
      <c r="X54" s="12">
        <f t="shared" si="4"/>
        <v>40666.666666666672</v>
      </c>
      <c r="Y54" s="12">
        <f t="shared" si="8"/>
        <v>1</v>
      </c>
    </row>
    <row r="55" spans="1:25" ht="15.75" customHeight="1" x14ac:dyDescent="0.25">
      <c r="A55" s="1"/>
      <c r="B55" s="21">
        <v>497</v>
      </c>
      <c r="C55" s="22" t="s">
        <v>62</v>
      </c>
      <c r="D55" s="23" t="s">
        <v>12</v>
      </c>
      <c r="E55" s="24">
        <v>488</v>
      </c>
      <c r="F55" s="25">
        <v>26</v>
      </c>
      <c r="G55" s="18" t="str">
        <f t="shared" si="0"/>
        <v>S</v>
      </c>
      <c r="H55" s="40">
        <f t="shared" si="1"/>
        <v>10573.333333333334</v>
      </c>
      <c r="I55" s="1"/>
      <c r="J55" s="1"/>
      <c r="K55" s="37"/>
      <c r="L55" s="37"/>
      <c r="M55" s="37"/>
      <c r="N55" s="37"/>
      <c r="O55" s="37"/>
      <c r="P55" s="37"/>
      <c r="Q55" s="37"/>
      <c r="R55" s="37"/>
      <c r="S55" s="37"/>
      <c r="T55" s="1"/>
      <c r="V55" s="12">
        <f t="shared" si="2"/>
        <v>1</v>
      </c>
      <c r="W55" s="12" t="str">
        <f t="shared" si="3"/>
        <v>S</v>
      </c>
      <c r="X55" s="12">
        <f t="shared" si="4"/>
        <v>10573.333333333334</v>
      </c>
      <c r="Y55" s="12">
        <f t="shared" si="8"/>
        <v>1</v>
      </c>
    </row>
    <row r="56" spans="1:25" ht="15.75" customHeight="1" x14ac:dyDescent="0.25">
      <c r="A56" s="1"/>
      <c r="B56" s="13">
        <v>498</v>
      </c>
      <c r="C56" s="14" t="s">
        <v>24</v>
      </c>
      <c r="D56" s="15" t="s">
        <v>16</v>
      </c>
      <c r="E56" s="16">
        <v>325</v>
      </c>
      <c r="F56" s="17">
        <v>89</v>
      </c>
      <c r="G56" s="18" t="str">
        <f t="shared" si="0"/>
        <v>L</v>
      </c>
      <c r="H56" s="40">
        <f t="shared" si="1"/>
        <v>24104.166666666672</v>
      </c>
      <c r="I56" s="1"/>
      <c r="J56" s="1"/>
      <c r="K56" s="37"/>
      <c r="L56" s="37"/>
      <c r="M56" s="37"/>
      <c r="N56" s="37"/>
      <c r="O56" s="37"/>
      <c r="P56" s="37"/>
      <c r="Q56" s="37"/>
      <c r="R56" s="37"/>
      <c r="S56" s="37"/>
      <c r="T56" s="1"/>
      <c r="V56" s="12">
        <f t="shared" si="2"/>
        <v>1</v>
      </c>
      <c r="W56" s="12" t="str">
        <f t="shared" si="3"/>
        <v>L</v>
      </c>
      <c r="X56" s="12">
        <f t="shared" si="4"/>
        <v>24104.166666666668</v>
      </c>
      <c r="Y56" s="12">
        <f t="shared" si="8"/>
        <v>1</v>
      </c>
    </row>
    <row r="57" spans="1:25" ht="15.75" customHeight="1" x14ac:dyDescent="0.25">
      <c r="A57" s="1"/>
      <c r="B57" s="21">
        <v>499</v>
      </c>
      <c r="C57" s="22" t="s">
        <v>63</v>
      </c>
      <c r="D57" s="23" t="s">
        <v>12</v>
      </c>
      <c r="E57" s="24">
        <v>488</v>
      </c>
      <c r="F57" s="25">
        <v>34</v>
      </c>
      <c r="G57" s="18" t="str">
        <f t="shared" si="0"/>
        <v>L</v>
      </c>
      <c r="H57" s="40">
        <f t="shared" si="1"/>
        <v>13826.666666666668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V57" s="12">
        <f t="shared" si="2"/>
        <v>1</v>
      </c>
      <c r="W57" s="12" t="str">
        <f t="shared" si="3"/>
        <v>L</v>
      </c>
      <c r="X57" s="12">
        <f t="shared" si="4"/>
        <v>13826.666666666668</v>
      </c>
      <c r="Y57" s="12">
        <f t="shared" si="8"/>
        <v>1</v>
      </c>
    </row>
    <row r="58" spans="1:25" ht="15.75" customHeight="1" x14ac:dyDescent="0.25">
      <c r="A58" s="1"/>
      <c r="B58" s="13">
        <v>500</v>
      </c>
      <c r="C58" s="14" t="s">
        <v>58</v>
      </c>
      <c r="D58" s="15" t="s">
        <v>12</v>
      </c>
      <c r="E58" s="16">
        <v>225</v>
      </c>
      <c r="F58" s="17">
        <v>43</v>
      </c>
      <c r="G58" s="18" t="str">
        <f t="shared" si="0"/>
        <v>L</v>
      </c>
      <c r="H58" s="40">
        <f t="shared" si="1"/>
        <v>8062.5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V58" s="12">
        <f t="shared" si="2"/>
        <v>1</v>
      </c>
      <c r="W58" s="12" t="str">
        <f t="shared" si="3"/>
        <v>L</v>
      </c>
      <c r="X58" s="12">
        <f t="shared" si="4"/>
        <v>8062.5</v>
      </c>
      <c r="Y58" s="12">
        <f t="shared" si="8"/>
        <v>1</v>
      </c>
    </row>
    <row r="59" spans="1:25" ht="15.75" customHeight="1" x14ac:dyDescent="0.25">
      <c r="A59" s="1"/>
      <c r="B59" s="21">
        <v>501</v>
      </c>
      <c r="C59" s="22" t="s">
        <v>64</v>
      </c>
      <c r="D59" s="23" t="s">
        <v>12</v>
      </c>
      <c r="E59" s="24">
        <v>209</v>
      </c>
      <c r="F59" s="25">
        <v>67</v>
      </c>
      <c r="G59" s="18" t="str">
        <f t="shared" si="0"/>
        <v>M</v>
      </c>
      <c r="H59" s="40">
        <f t="shared" si="1"/>
        <v>11669.166666666668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V59" s="12">
        <f t="shared" si="2"/>
        <v>1</v>
      </c>
      <c r="W59" s="12" t="str">
        <f t="shared" si="3"/>
        <v>M</v>
      </c>
      <c r="X59" s="12">
        <f t="shared" si="4"/>
        <v>11669.166666666668</v>
      </c>
      <c r="Y59" s="12">
        <f t="shared" si="8"/>
        <v>1</v>
      </c>
    </row>
    <row r="60" spans="1:25" ht="15.75" customHeight="1" x14ac:dyDescent="0.25">
      <c r="A60" s="1"/>
      <c r="B60" s="13">
        <v>502</v>
      </c>
      <c r="C60" s="14" t="s">
        <v>65</v>
      </c>
      <c r="D60" s="15" t="s">
        <v>16</v>
      </c>
      <c r="E60" s="16">
        <v>310</v>
      </c>
      <c r="F60" s="17">
        <v>62</v>
      </c>
      <c r="G60" s="18" t="str">
        <f t="shared" si="0"/>
        <v>L</v>
      </c>
      <c r="H60" s="40">
        <f t="shared" si="1"/>
        <v>16016.66666666667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V60" s="12">
        <f t="shared" si="2"/>
        <v>1</v>
      </c>
      <c r="W60" s="12" t="str">
        <f t="shared" si="3"/>
        <v>L</v>
      </c>
      <c r="X60" s="12">
        <f t="shared" si="4"/>
        <v>16016.666666666668</v>
      </c>
      <c r="Y60" s="12">
        <f t="shared" si="8"/>
        <v>1</v>
      </c>
    </row>
    <row r="61" spans="1:25" ht="15.75" customHeight="1" x14ac:dyDescent="0.25">
      <c r="A61" s="1"/>
      <c r="B61" s="21">
        <v>503</v>
      </c>
      <c r="C61" s="22" t="s">
        <v>61</v>
      </c>
      <c r="D61" s="23" t="s">
        <v>16</v>
      </c>
      <c r="E61" s="24">
        <v>488</v>
      </c>
      <c r="F61" s="25">
        <v>93</v>
      </c>
      <c r="G61" s="18" t="str">
        <f t="shared" si="0"/>
        <v>M</v>
      </c>
      <c r="H61" s="40">
        <f t="shared" si="1"/>
        <v>37820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V61" s="12">
        <f t="shared" si="2"/>
        <v>1</v>
      </c>
      <c r="W61" s="12" t="str">
        <f t="shared" si="3"/>
        <v>M</v>
      </c>
      <c r="X61" s="12">
        <f t="shared" si="4"/>
        <v>37820</v>
      </c>
      <c r="Y61" s="12">
        <f t="shared" si="8"/>
        <v>1</v>
      </c>
    </row>
    <row r="62" spans="1:25" ht="15.75" customHeight="1" x14ac:dyDescent="0.25">
      <c r="A62" s="1"/>
      <c r="B62" s="13">
        <v>504</v>
      </c>
      <c r="C62" s="14" t="s">
        <v>59</v>
      </c>
      <c r="D62" s="15" t="s">
        <v>16</v>
      </c>
      <c r="E62" s="16">
        <v>488</v>
      </c>
      <c r="F62" s="17">
        <v>94</v>
      </c>
      <c r="G62" s="18" t="str">
        <f t="shared" si="0"/>
        <v>L</v>
      </c>
      <c r="H62" s="40">
        <f t="shared" si="1"/>
        <v>38226.666666666672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V62" s="12">
        <f t="shared" si="2"/>
        <v>1</v>
      </c>
      <c r="W62" s="12" t="str">
        <f t="shared" si="3"/>
        <v>L</v>
      </c>
      <c r="X62" s="12">
        <f t="shared" si="4"/>
        <v>38226.666666666672</v>
      </c>
      <c r="Y62" s="12">
        <f t="shared" si="8"/>
        <v>1</v>
      </c>
    </row>
    <row r="63" spans="1:25" ht="15.75" customHeight="1" x14ac:dyDescent="0.25">
      <c r="A63" s="1"/>
      <c r="B63" s="21">
        <v>505</v>
      </c>
      <c r="C63" s="22" t="s">
        <v>51</v>
      </c>
      <c r="D63" s="23" t="s">
        <v>12</v>
      </c>
      <c r="E63" s="24">
        <v>565</v>
      </c>
      <c r="F63" s="25">
        <v>58</v>
      </c>
      <c r="G63" s="18" t="str">
        <f t="shared" si="0"/>
        <v>S</v>
      </c>
      <c r="H63" s="40">
        <f t="shared" si="1"/>
        <v>27308.333333333336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V63" s="12">
        <f t="shared" si="2"/>
        <v>1</v>
      </c>
      <c r="W63" s="12" t="str">
        <f t="shared" si="3"/>
        <v>S</v>
      </c>
      <c r="X63" s="12">
        <f t="shared" si="4"/>
        <v>27308.333333333336</v>
      </c>
      <c r="Y63" s="12">
        <f t="shared" si="8"/>
        <v>1</v>
      </c>
    </row>
    <row r="64" spans="1:25" ht="15.75" customHeight="1" x14ac:dyDescent="0.25">
      <c r="A64" s="1"/>
      <c r="B64" s="13">
        <v>506</v>
      </c>
      <c r="C64" s="14" t="s">
        <v>45</v>
      </c>
      <c r="D64" s="15" t="s">
        <v>12</v>
      </c>
      <c r="E64" s="16">
        <v>410</v>
      </c>
      <c r="F64" s="17">
        <v>50</v>
      </c>
      <c r="G64" s="18" t="str">
        <f t="shared" si="0"/>
        <v>M</v>
      </c>
      <c r="H64" s="40">
        <f t="shared" si="1"/>
        <v>17083.333333333336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V64" s="12">
        <f t="shared" si="2"/>
        <v>1</v>
      </c>
      <c r="W64" s="12" t="str">
        <f t="shared" si="3"/>
        <v>M</v>
      </c>
      <c r="X64" s="12">
        <f t="shared" si="4"/>
        <v>17083.333333333336</v>
      </c>
      <c r="Y64" s="12">
        <f t="shared" si="8"/>
        <v>1</v>
      </c>
    </row>
    <row r="65" spans="1:25" ht="15.75" customHeight="1" x14ac:dyDescent="0.25">
      <c r="A65" s="1"/>
      <c r="B65" s="21">
        <v>507</v>
      </c>
      <c r="C65" s="22" t="s">
        <v>26</v>
      </c>
      <c r="D65" s="23" t="s">
        <v>16</v>
      </c>
      <c r="E65" s="24">
        <v>246</v>
      </c>
      <c r="F65" s="25">
        <v>72</v>
      </c>
      <c r="G65" s="18" t="str">
        <f t="shared" si="0"/>
        <v>M</v>
      </c>
      <c r="H65" s="40">
        <f t="shared" si="1"/>
        <v>14760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V65" s="12">
        <f t="shared" si="2"/>
        <v>1</v>
      </c>
      <c r="W65" s="12" t="str">
        <f t="shared" si="3"/>
        <v>M</v>
      </c>
      <c r="X65" s="12">
        <f t="shared" si="4"/>
        <v>14760</v>
      </c>
      <c r="Y65" s="12">
        <f t="shared" si="8"/>
        <v>1</v>
      </c>
    </row>
    <row r="66" spans="1:25" ht="15.75" customHeight="1" x14ac:dyDescent="0.25">
      <c r="A66" s="1"/>
      <c r="B66" s="13">
        <v>508</v>
      </c>
      <c r="C66" s="14" t="s">
        <v>20</v>
      </c>
      <c r="D66" s="15" t="s">
        <v>12</v>
      </c>
      <c r="E66" s="16">
        <v>310</v>
      </c>
      <c r="F66" s="17">
        <v>79</v>
      </c>
      <c r="G66" s="18" t="str">
        <f t="shared" si="0"/>
        <v>M</v>
      </c>
      <c r="H66" s="40">
        <f t="shared" si="1"/>
        <v>20408.333333333336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V66" s="12">
        <f t="shared" si="2"/>
        <v>1</v>
      </c>
      <c r="W66" s="12" t="str">
        <f t="shared" si="3"/>
        <v>M</v>
      </c>
      <c r="X66" s="12">
        <f t="shared" si="4"/>
        <v>20408.333333333336</v>
      </c>
      <c r="Y66" s="12">
        <f t="shared" si="8"/>
        <v>1</v>
      </c>
    </row>
    <row r="67" spans="1:25" ht="15.75" customHeight="1" x14ac:dyDescent="0.25">
      <c r="A67" s="1"/>
      <c r="B67" s="21">
        <v>509</v>
      </c>
      <c r="C67" s="22" t="s">
        <v>19</v>
      </c>
      <c r="D67" s="23" t="s">
        <v>12</v>
      </c>
      <c r="E67" s="24">
        <v>325</v>
      </c>
      <c r="F67" s="25">
        <v>42</v>
      </c>
      <c r="G67" s="18" t="str">
        <f t="shared" si="0"/>
        <v>S</v>
      </c>
      <c r="H67" s="40">
        <f t="shared" si="1"/>
        <v>11375.000000000002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V67" s="12">
        <f t="shared" si="2"/>
        <v>1</v>
      </c>
      <c r="W67" s="12" t="str">
        <f t="shared" si="3"/>
        <v>S</v>
      </c>
      <c r="X67" s="12">
        <f t="shared" si="4"/>
        <v>11375</v>
      </c>
      <c r="Y67" s="12">
        <f t="shared" si="8"/>
        <v>1</v>
      </c>
    </row>
    <row r="68" spans="1:25" ht="15.75" customHeight="1" x14ac:dyDescent="0.25">
      <c r="A68" s="1"/>
      <c r="B68" s="13">
        <v>510</v>
      </c>
      <c r="C68" s="14" t="s">
        <v>11</v>
      </c>
      <c r="D68" s="15" t="s">
        <v>12</v>
      </c>
      <c r="E68" s="16">
        <v>410</v>
      </c>
      <c r="F68" s="17">
        <v>72</v>
      </c>
      <c r="G68" s="18" t="str">
        <f t="shared" si="0"/>
        <v>L</v>
      </c>
      <c r="H68" s="40">
        <f t="shared" si="1"/>
        <v>24600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V68" s="12">
        <f t="shared" si="2"/>
        <v>1</v>
      </c>
      <c r="W68" s="12" t="str">
        <f t="shared" si="3"/>
        <v>L</v>
      </c>
      <c r="X68" s="12">
        <f t="shared" si="4"/>
        <v>24600</v>
      </c>
      <c r="Y68" s="12">
        <f t="shared" si="8"/>
        <v>1</v>
      </c>
    </row>
    <row r="69" spans="1:25" ht="15.75" customHeight="1" x14ac:dyDescent="0.25">
      <c r="A69" s="1"/>
      <c r="B69" s="21">
        <v>511</v>
      </c>
      <c r="C69" s="22" t="s">
        <v>66</v>
      </c>
      <c r="D69" s="23" t="s">
        <v>16</v>
      </c>
      <c r="E69" s="24">
        <v>520</v>
      </c>
      <c r="F69" s="25">
        <v>36</v>
      </c>
      <c r="G69" s="18" t="str">
        <f t="shared" si="0"/>
        <v>S</v>
      </c>
      <c r="H69" s="40">
        <f t="shared" si="1"/>
        <v>15600.000000000002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V69" s="12">
        <f t="shared" si="2"/>
        <v>1</v>
      </c>
      <c r="W69" s="12" t="str">
        <f t="shared" si="3"/>
        <v>S</v>
      </c>
      <c r="X69" s="12">
        <f t="shared" si="4"/>
        <v>15600</v>
      </c>
      <c r="Y69" s="12">
        <f t="shared" si="8"/>
        <v>1</v>
      </c>
    </row>
    <row r="70" spans="1:25" ht="15.75" customHeight="1" x14ac:dyDescent="0.25">
      <c r="A70" s="1"/>
      <c r="B70" s="13">
        <v>512</v>
      </c>
      <c r="C70" s="14" t="s">
        <v>24</v>
      </c>
      <c r="D70" s="15" t="s">
        <v>16</v>
      </c>
      <c r="E70" s="16">
        <v>325</v>
      </c>
      <c r="F70" s="17">
        <v>25</v>
      </c>
      <c r="G70" s="18" t="str">
        <f t="shared" si="0"/>
        <v>L</v>
      </c>
      <c r="H70" s="40">
        <f t="shared" si="1"/>
        <v>6770.8333333333339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V70" s="12">
        <f t="shared" si="2"/>
        <v>1</v>
      </c>
      <c r="W70" s="12" t="str">
        <f t="shared" si="3"/>
        <v>L</v>
      </c>
      <c r="X70" s="12">
        <f t="shared" si="4"/>
        <v>6770.8333333333339</v>
      </c>
      <c r="Y70" s="12">
        <f t="shared" si="8"/>
        <v>1</v>
      </c>
    </row>
    <row r="71" spans="1:25" ht="15.75" customHeight="1" x14ac:dyDescent="0.25">
      <c r="A71" s="1"/>
      <c r="B71" s="21">
        <v>513</v>
      </c>
      <c r="C71" s="22" t="s">
        <v>42</v>
      </c>
      <c r="D71" s="23" t="s">
        <v>16</v>
      </c>
      <c r="E71" s="24">
        <v>288</v>
      </c>
      <c r="F71" s="25">
        <v>67</v>
      </c>
      <c r="G71" s="18" t="str">
        <f t="shared" si="0"/>
        <v>L</v>
      </c>
      <c r="H71" s="40">
        <f t="shared" si="1"/>
        <v>16080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V71" s="12">
        <f t="shared" si="2"/>
        <v>1</v>
      </c>
      <c r="W71" s="12" t="str">
        <f t="shared" si="3"/>
        <v>L</v>
      </c>
      <c r="X71" s="12">
        <f t="shared" si="4"/>
        <v>16080</v>
      </c>
      <c r="Y71" s="12">
        <f t="shared" si="8"/>
        <v>1</v>
      </c>
    </row>
    <row r="72" spans="1:25" ht="15.75" customHeight="1" x14ac:dyDescent="0.25">
      <c r="A72" s="1"/>
      <c r="B72" s="13">
        <v>514</v>
      </c>
      <c r="C72" s="14" t="s">
        <v>56</v>
      </c>
      <c r="D72" s="15" t="s">
        <v>12</v>
      </c>
      <c r="E72" s="16">
        <v>470</v>
      </c>
      <c r="F72" s="17">
        <v>92</v>
      </c>
      <c r="G72" s="18" t="str">
        <f t="shared" si="0"/>
        <v>L</v>
      </c>
      <c r="H72" s="40">
        <f t="shared" si="1"/>
        <v>36033.333333333336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V72" s="12">
        <f t="shared" si="2"/>
        <v>1</v>
      </c>
      <c r="W72" s="12" t="str">
        <f t="shared" si="3"/>
        <v>L</v>
      </c>
      <c r="X72" s="12">
        <f t="shared" si="4"/>
        <v>36033.333333333336</v>
      </c>
      <c r="Y72" s="12">
        <f t="shared" si="8"/>
        <v>1</v>
      </c>
    </row>
    <row r="73" spans="1:25" ht="15.75" customHeight="1" x14ac:dyDescent="0.25">
      <c r="A73" s="1"/>
      <c r="B73" s="21">
        <v>515</v>
      </c>
      <c r="C73" s="22" t="s">
        <v>21</v>
      </c>
      <c r="D73" s="23" t="s">
        <v>12</v>
      </c>
      <c r="E73" s="24">
        <v>488</v>
      </c>
      <c r="F73" s="25">
        <v>98</v>
      </c>
      <c r="G73" s="18" t="str">
        <f t="shared" si="0"/>
        <v>S</v>
      </c>
      <c r="H73" s="40">
        <f t="shared" si="1"/>
        <v>39853.333333333336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V73" s="12">
        <f t="shared" si="2"/>
        <v>1</v>
      </c>
      <c r="W73" s="12" t="str">
        <f t="shared" si="3"/>
        <v>S</v>
      </c>
      <c r="X73" s="12">
        <f t="shared" si="4"/>
        <v>39853.333333333336</v>
      </c>
      <c r="Y73" s="12">
        <f t="shared" si="8"/>
        <v>1</v>
      </c>
    </row>
    <row r="74" spans="1:25" ht="15.75" customHeight="1" x14ac:dyDescent="0.25">
      <c r="A74" s="1"/>
      <c r="B74" s="13">
        <v>516</v>
      </c>
      <c r="C74" s="14" t="s">
        <v>67</v>
      </c>
      <c r="D74" s="15" t="s">
        <v>16</v>
      </c>
      <c r="E74" s="16">
        <v>330</v>
      </c>
      <c r="F74" s="17">
        <v>55</v>
      </c>
      <c r="G74" s="18" t="str">
        <f t="shared" si="0"/>
        <v>S</v>
      </c>
      <c r="H74" s="40">
        <f t="shared" si="1"/>
        <v>15125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V74" s="12">
        <f t="shared" si="2"/>
        <v>1</v>
      </c>
      <c r="W74" s="12" t="str">
        <f t="shared" si="3"/>
        <v>S</v>
      </c>
      <c r="X74" s="12">
        <f t="shared" si="4"/>
        <v>15125</v>
      </c>
      <c r="Y74" s="12">
        <f t="shared" si="8"/>
        <v>1</v>
      </c>
    </row>
    <row r="75" spans="1:25" ht="15.75" customHeight="1" x14ac:dyDescent="0.25">
      <c r="A75" s="1"/>
      <c r="B75" s="21">
        <v>517</v>
      </c>
      <c r="C75" s="22" t="s">
        <v>67</v>
      </c>
      <c r="D75" s="23" t="s">
        <v>12</v>
      </c>
      <c r="E75" s="24">
        <v>330</v>
      </c>
      <c r="F75" s="25">
        <v>79</v>
      </c>
      <c r="G75" s="18" t="str">
        <f t="shared" si="0"/>
        <v>S</v>
      </c>
      <c r="H75" s="40">
        <f t="shared" si="1"/>
        <v>21725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V75" s="12">
        <f t="shared" si="2"/>
        <v>1</v>
      </c>
      <c r="W75" s="12" t="str">
        <f t="shared" si="3"/>
        <v>S</v>
      </c>
      <c r="X75" s="12">
        <f t="shared" si="4"/>
        <v>21725</v>
      </c>
      <c r="Y75" s="12">
        <f t="shared" si="8"/>
        <v>1</v>
      </c>
    </row>
    <row r="76" spans="1:25" ht="15.75" customHeight="1" x14ac:dyDescent="0.25">
      <c r="A76" s="1"/>
      <c r="B76" s="13">
        <v>518</v>
      </c>
      <c r="C76" s="14" t="s">
        <v>56</v>
      </c>
      <c r="D76" s="15" t="s">
        <v>12</v>
      </c>
      <c r="E76" s="16">
        <v>470</v>
      </c>
      <c r="F76" s="17">
        <v>95</v>
      </c>
      <c r="G76" s="18" t="str">
        <f t="shared" si="0"/>
        <v>L</v>
      </c>
      <c r="H76" s="40">
        <f t="shared" si="1"/>
        <v>37208.333333333336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V76" s="12">
        <f t="shared" si="2"/>
        <v>1</v>
      </c>
      <c r="W76" s="12" t="str">
        <f t="shared" si="3"/>
        <v>L</v>
      </c>
      <c r="X76" s="12">
        <f t="shared" si="4"/>
        <v>37208.333333333336</v>
      </c>
      <c r="Y76" s="12">
        <f t="shared" si="8"/>
        <v>1</v>
      </c>
    </row>
    <row r="77" spans="1:25" ht="15.75" customHeight="1" x14ac:dyDescent="0.25">
      <c r="A77" s="1"/>
      <c r="B77" s="21">
        <v>519</v>
      </c>
      <c r="C77" s="22" t="s">
        <v>52</v>
      </c>
      <c r="D77" s="23" t="s">
        <v>12</v>
      </c>
      <c r="E77" s="24">
        <v>330</v>
      </c>
      <c r="F77" s="25">
        <v>100</v>
      </c>
      <c r="G77" s="18" t="str">
        <f t="shared" si="0"/>
        <v>M</v>
      </c>
      <c r="H77" s="40">
        <f t="shared" si="1"/>
        <v>27500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V77" s="12">
        <f t="shared" si="2"/>
        <v>1</v>
      </c>
      <c r="W77" s="12" t="str">
        <f t="shared" si="3"/>
        <v>M</v>
      </c>
      <c r="X77" s="12">
        <f t="shared" si="4"/>
        <v>27500</v>
      </c>
      <c r="Y77" s="12">
        <f t="shared" si="8"/>
        <v>1</v>
      </c>
    </row>
    <row r="78" spans="1:25" ht="15.75" customHeight="1" x14ac:dyDescent="0.25">
      <c r="A78" s="1"/>
      <c r="B78" s="13">
        <v>520</v>
      </c>
      <c r="C78" s="14" t="s">
        <v>48</v>
      </c>
      <c r="D78" s="15" t="s">
        <v>16</v>
      </c>
      <c r="E78" s="16">
        <v>288</v>
      </c>
      <c r="F78" s="17">
        <v>83</v>
      </c>
      <c r="G78" s="18" t="str">
        <f t="shared" si="0"/>
        <v>S</v>
      </c>
      <c r="H78" s="40">
        <f t="shared" si="1"/>
        <v>19920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V78" s="12">
        <f t="shared" si="2"/>
        <v>1</v>
      </c>
      <c r="W78" s="12" t="str">
        <f t="shared" si="3"/>
        <v>S</v>
      </c>
      <c r="X78" s="12">
        <f t="shared" si="4"/>
        <v>19920</v>
      </c>
      <c r="Y78" s="12">
        <f t="shared" si="8"/>
        <v>1</v>
      </c>
    </row>
    <row r="79" spans="1:25" ht="15.75" customHeight="1" x14ac:dyDescent="0.25">
      <c r="A79" s="1"/>
      <c r="B79" s="21">
        <v>521</v>
      </c>
      <c r="C79" s="22" t="s">
        <v>68</v>
      </c>
      <c r="D79" s="23" t="s">
        <v>12</v>
      </c>
      <c r="E79" s="24">
        <v>270</v>
      </c>
      <c r="F79" s="25">
        <v>62</v>
      </c>
      <c r="G79" s="18" t="str">
        <f t="shared" si="0"/>
        <v>M</v>
      </c>
      <c r="H79" s="40">
        <f t="shared" si="1"/>
        <v>13950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V79" s="12">
        <f t="shared" si="2"/>
        <v>1</v>
      </c>
      <c r="W79" s="12" t="str">
        <f t="shared" si="3"/>
        <v>M</v>
      </c>
      <c r="X79" s="12">
        <f t="shared" si="4"/>
        <v>13950</v>
      </c>
      <c r="Y79" s="12">
        <f t="shared" si="8"/>
        <v>1</v>
      </c>
    </row>
    <row r="80" spans="1:25" ht="15.75" customHeight="1" x14ac:dyDescent="0.25">
      <c r="A80" s="1"/>
      <c r="B80" s="13">
        <v>522</v>
      </c>
      <c r="C80" s="14" t="s">
        <v>51</v>
      </c>
      <c r="D80" s="15" t="s">
        <v>16</v>
      </c>
      <c r="E80" s="16">
        <v>565</v>
      </c>
      <c r="F80" s="17">
        <v>83</v>
      </c>
      <c r="G80" s="18" t="str">
        <f t="shared" si="0"/>
        <v>S</v>
      </c>
      <c r="H80" s="40">
        <f t="shared" si="1"/>
        <v>39079.166666666672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V80" s="12">
        <f t="shared" si="2"/>
        <v>1</v>
      </c>
      <c r="W80" s="12" t="str">
        <f t="shared" si="3"/>
        <v>S</v>
      </c>
      <c r="X80" s="12">
        <f t="shared" si="4"/>
        <v>39079.166666666672</v>
      </c>
      <c r="Y80" s="12">
        <f t="shared" si="8"/>
        <v>1</v>
      </c>
    </row>
    <row r="81" spans="1:25" ht="15.75" customHeight="1" x14ac:dyDescent="0.25">
      <c r="A81" s="1"/>
      <c r="B81" s="21">
        <v>523</v>
      </c>
      <c r="C81" s="22" t="s">
        <v>39</v>
      </c>
      <c r="D81" s="23" t="s">
        <v>16</v>
      </c>
      <c r="E81" s="24">
        <v>310</v>
      </c>
      <c r="F81" s="25">
        <v>45</v>
      </c>
      <c r="G81" s="18" t="str">
        <f t="shared" si="0"/>
        <v>S</v>
      </c>
      <c r="H81" s="40">
        <f t="shared" si="1"/>
        <v>11625.000000000002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V81" s="12">
        <f t="shared" si="2"/>
        <v>1</v>
      </c>
      <c r="W81" s="12" t="str">
        <f t="shared" si="3"/>
        <v>S</v>
      </c>
      <c r="X81" s="12">
        <f t="shared" si="4"/>
        <v>11625</v>
      </c>
      <c r="Y81" s="12">
        <f t="shared" si="8"/>
        <v>1</v>
      </c>
    </row>
    <row r="82" spans="1:25" ht="15.75" customHeight="1" x14ac:dyDescent="0.25">
      <c r="A82" s="1"/>
      <c r="B82" s="13">
        <v>524</v>
      </c>
      <c r="C82" s="14" t="s">
        <v>69</v>
      </c>
      <c r="D82" s="15" t="s">
        <v>12</v>
      </c>
      <c r="E82" s="16">
        <v>272</v>
      </c>
      <c r="F82" s="17">
        <v>85</v>
      </c>
      <c r="G82" s="18" t="str">
        <f t="shared" si="0"/>
        <v>S</v>
      </c>
      <c r="H82" s="40">
        <f t="shared" si="1"/>
        <v>19266.666666666668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V82" s="12">
        <f t="shared" si="2"/>
        <v>1</v>
      </c>
      <c r="W82" s="12" t="str">
        <f t="shared" si="3"/>
        <v>S</v>
      </c>
      <c r="X82" s="12">
        <f t="shared" si="4"/>
        <v>19266.666666666668</v>
      </c>
      <c r="Y82" s="12">
        <f t="shared" si="8"/>
        <v>1</v>
      </c>
    </row>
    <row r="83" spans="1:25" ht="15.75" customHeight="1" x14ac:dyDescent="0.25">
      <c r="A83" s="1"/>
      <c r="B83" s="21">
        <v>525</v>
      </c>
      <c r="C83" s="22" t="s">
        <v>67</v>
      </c>
      <c r="D83" s="23" t="s">
        <v>12</v>
      </c>
      <c r="E83" s="24">
        <v>330</v>
      </c>
      <c r="F83" s="25">
        <v>46</v>
      </c>
      <c r="G83" s="18" t="str">
        <f t="shared" si="0"/>
        <v>S</v>
      </c>
      <c r="H83" s="40">
        <f t="shared" si="1"/>
        <v>12650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V83" s="12">
        <f t="shared" si="2"/>
        <v>1</v>
      </c>
      <c r="W83" s="12" t="str">
        <f t="shared" si="3"/>
        <v>S</v>
      </c>
      <c r="X83" s="12">
        <f t="shared" si="4"/>
        <v>12650</v>
      </c>
      <c r="Y83" s="12">
        <f t="shared" si="8"/>
        <v>1</v>
      </c>
    </row>
    <row r="84" spans="1:25" ht="15.75" customHeight="1" x14ac:dyDescent="0.25">
      <c r="A84" s="1"/>
      <c r="B84" s="13">
        <v>526</v>
      </c>
      <c r="C84" s="14" t="s">
        <v>70</v>
      </c>
      <c r="D84" s="15" t="s">
        <v>16</v>
      </c>
      <c r="E84" s="16">
        <v>209</v>
      </c>
      <c r="F84" s="17">
        <v>58</v>
      </c>
      <c r="G84" s="18" t="str">
        <f t="shared" si="0"/>
        <v>S</v>
      </c>
      <c r="H84" s="40">
        <f t="shared" si="1"/>
        <v>10101.666666666668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V84" s="12">
        <f t="shared" si="2"/>
        <v>1</v>
      </c>
      <c r="W84" s="12" t="str">
        <f t="shared" si="3"/>
        <v>S</v>
      </c>
      <c r="X84" s="12">
        <f t="shared" si="4"/>
        <v>10101.666666666668</v>
      </c>
      <c r="Y84" s="12">
        <f t="shared" si="8"/>
        <v>1</v>
      </c>
    </row>
    <row r="85" spans="1:25" ht="15.75" customHeight="1" x14ac:dyDescent="0.25">
      <c r="A85" s="1"/>
      <c r="B85" s="21">
        <v>527</v>
      </c>
      <c r="C85" s="22" t="s">
        <v>24</v>
      </c>
      <c r="D85" s="23" t="s">
        <v>12</v>
      </c>
      <c r="E85" s="24">
        <v>325</v>
      </c>
      <c r="F85" s="25">
        <v>41</v>
      </c>
      <c r="G85" s="18" t="str">
        <f t="shared" si="0"/>
        <v>L</v>
      </c>
      <c r="H85" s="40">
        <f t="shared" si="1"/>
        <v>11104.166666666668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V85" s="12">
        <f t="shared" si="2"/>
        <v>1</v>
      </c>
      <c r="W85" s="12" t="str">
        <f t="shared" si="3"/>
        <v>L</v>
      </c>
      <c r="X85" s="12">
        <f t="shared" si="4"/>
        <v>11104.166666666668</v>
      </c>
      <c r="Y85" s="12">
        <f t="shared" si="8"/>
        <v>1</v>
      </c>
    </row>
    <row r="86" spans="1:25" ht="15.75" customHeight="1" x14ac:dyDescent="0.25">
      <c r="A86" s="1"/>
      <c r="B86" s="13">
        <v>528</v>
      </c>
      <c r="C86" s="14" t="s">
        <v>14</v>
      </c>
      <c r="D86" s="15" t="s">
        <v>16</v>
      </c>
      <c r="E86" s="16">
        <v>272</v>
      </c>
      <c r="F86" s="17">
        <v>54</v>
      </c>
      <c r="G86" s="18" t="str">
        <f t="shared" si="0"/>
        <v>L</v>
      </c>
      <c r="H86" s="40">
        <f t="shared" si="1"/>
        <v>12240.000000000002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V86" s="12">
        <f t="shared" si="2"/>
        <v>1</v>
      </c>
      <c r="W86" s="12" t="str">
        <f t="shared" si="3"/>
        <v>L</v>
      </c>
      <c r="X86" s="12">
        <f t="shared" si="4"/>
        <v>12240</v>
      </c>
      <c r="Y86" s="12">
        <f t="shared" si="8"/>
        <v>1</v>
      </c>
    </row>
    <row r="87" spans="1:25" ht="15.75" customHeight="1" x14ac:dyDescent="0.25">
      <c r="A87" s="1"/>
      <c r="B87" s="21">
        <v>529</v>
      </c>
      <c r="C87" s="22" t="s">
        <v>28</v>
      </c>
      <c r="D87" s="23" t="s">
        <v>16</v>
      </c>
      <c r="E87" s="24">
        <v>246</v>
      </c>
      <c r="F87" s="25">
        <v>61</v>
      </c>
      <c r="G87" s="18" t="str">
        <f t="shared" si="0"/>
        <v>L</v>
      </c>
      <c r="H87" s="40">
        <f t="shared" si="1"/>
        <v>12505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V87" s="12">
        <f t="shared" si="2"/>
        <v>1</v>
      </c>
      <c r="W87" s="12" t="str">
        <f t="shared" si="3"/>
        <v>L</v>
      </c>
      <c r="X87" s="12">
        <f t="shared" si="4"/>
        <v>12505</v>
      </c>
      <c r="Y87" s="12">
        <f t="shared" si="8"/>
        <v>1</v>
      </c>
    </row>
    <row r="88" spans="1:25" ht="15.75" customHeight="1" x14ac:dyDescent="0.25">
      <c r="A88" s="1"/>
      <c r="B88" s="13">
        <v>530</v>
      </c>
      <c r="C88" s="14" t="s">
        <v>71</v>
      </c>
      <c r="D88" s="15" t="s">
        <v>12</v>
      </c>
      <c r="E88" s="16">
        <v>410</v>
      </c>
      <c r="F88" s="17">
        <v>94</v>
      </c>
      <c r="G88" s="18" t="str">
        <f t="shared" si="0"/>
        <v>S</v>
      </c>
      <c r="H88" s="40">
        <f t="shared" si="1"/>
        <v>32116.666666666668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V88" s="12">
        <f t="shared" si="2"/>
        <v>1</v>
      </c>
      <c r="W88" s="12" t="str">
        <f t="shared" si="3"/>
        <v>S</v>
      </c>
      <c r="X88" s="12">
        <f t="shared" si="4"/>
        <v>32116.666666666668</v>
      </c>
      <c r="Y88" s="12">
        <f t="shared" si="8"/>
        <v>1</v>
      </c>
    </row>
    <row r="89" spans="1:25" ht="15.75" customHeight="1" x14ac:dyDescent="0.25">
      <c r="A89" s="1"/>
      <c r="B89" s="21">
        <v>531</v>
      </c>
      <c r="C89" s="22" t="s">
        <v>51</v>
      </c>
      <c r="D89" s="23" t="s">
        <v>12</v>
      </c>
      <c r="E89" s="24">
        <v>565</v>
      </c>
      <c r="F89" s="25">
        <v>72</v>
      </c>
      <c r="G89" s="18" t="str">
        <f t="shared" si="0"/>
        <v>S</v>
      </c>
      <c r="H89" s="40">
        <f t="shared" si="1"/>
        <v>33900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V89" s="12">
        <f t="shared" si="2"/>
        <v>1</v>
      </c>
      <c r="W89" s="12" t="str">
        <f t="shared" si="3"/>
        <v>S</v>
      </c>
      <c r="X89" s="12">
        <f t="shared" si="4"/>
        <v>33900</v>
      </c>
      <c r="Y89" s="12">
        <f t="shared" si="8"/>
        <v>1</v>
      </c>
    </row>
    <row r="90" spans="1:25" ht="15.75" customHeight="1" x14ac:dyDescent="0.25">
      <c r="A90" s="1"/>
      <c r="B90" s="13">
        <v>532</v>
      </c>
      <c r="C90" s="14" t="s">
        <v>65</v>
      </c>
      <c r="D90" s="15" t="s">
        <v>12</v>
      </c>
      <c r="E90" s="16">
        <v>310</v>
      </c>
      <c r="F90" s="17">
        <v>55</v>
      </c>
      <c r="G90" s="18" t="str">
        <f t="shared" si="0"/>
        <v>L</v>
      </c>
      <c r="H90" s="40">
        <f t="shared" si="1"/>
        <v>14208.333333333336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V90" s="12">
        <f t="shared" si="2"/>
        <v>1</v>
      </c>
      <c r="W90" s="12" t="str">
        <f t="shared" si="3"/>
        <v>L</v>
      </c>
      <c r="X90" s="12">
        <f t="shared" si="4"/>
        <v>14208.333333333334</v>
      </c>
      <c r="Y90" s="12">
        <f t="shared" si="8"/>
        <v>1</v>
      </c>
    </row>
    <row r="91" spans="1:25" ht="15.75" customHeight="1" x14ac:dyDescent="0.25">
      <c r="A91" s="1"/>
      <c r="B91" s="21">
        <v>533</v>
      </c>
      <c r="C91" s="22" t="s">
        <v>67</v>
      </c>
      <c r="D91" s="23" t="s">
        <v>16</v>
      </c>
      <c r="E91" s="24">
        <v>330</v>
      </c>
      <c r="F91" s="25">
        <v>45</v>
      </c>
      <c r="G91" s="18" t="str">
        <f t="shared" si="0"/>
        <v>S</v>
      </c>
      <c r="H91" s="40">
        <f t="shared" si="1"/>
        <v>12375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V91" s="12">
        <f t="shared" si="2"/>
        <v>1</v>
      </c>
      <c r="W91" s="12" t="str">
        <f t="shared" si="3"/>
        <v>S</v>
      </c>
      <c r="X91" s="12">
        <f t="shared" si="4"/>
        <v>12375</v>
      </c>
      <c r="Y91" s="12">
        <f t="shared" si="8"/>
        <v>1</v>
      </c>
    </row>
    <row r="92" spans="1:25" ht="15.75" customHeight="1" x14ac:dyDescent="0.25">
      <c r="A92" s="1"/>
      <c r="B92" s="13">
        <v>534</v>
      </c>
      <c r="C92" s="14" t="s">
        <v>72</v>
      </c>
      <c r="D92" s="15" t="s">
        <v>16</v>
      </c>
      <c r="E92" s="16">
        <v>488</v>
      </c>
      <c r="F92" s="17">
        <v>29</v>
      </c>
      <c r="G92" s="18" t="str">
        <f t="shared" si="0"/>
        <v>S</v>
      </c>
      <c r="H92" s="40">
        <f t="shared" si="1"/>
        <v>11793.333333333334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V92" s="12">
        <f t="shared" si="2"/>
        <v>1</v>
      </c>
      <c r="W92" s="12" t="str">
        <f t="shared" si="3"/>
        <v>S</v>
      </c>
      <c r="X92" s="12">
        <f t="shared" si="4"/>
        <v>11793.333333333334</v>
      </c>
      <c r="Y92" s="12">
        <f t="shared" si="8"/>
        <v>1</v>
      </c>
    </row>
    <row r="93" spans="1:25" ht="15.75" customHeight="1" x14ac:dyDescent="0.25">
      <c r="A93" s="1"/>
      <c r="B93" s="21">
        <v>535</v>
      </c>
      <c r="C93" s="22" t="s">
        <v>20</v>
      </c>
      <c r="D93" s="23" t="s">
        <v>12</v>
      </c>
      <c r="E93" s="24">
        <v>310</v>
      </c>
      <c r="F93" s="25">
        <v>46</v>
      </c>
      <c r="G93" s="18" t="str">
        <f t="shared" si="0"/>
        <v>M</v>
      </c>
      <c r="H93" s="40">
        <f t="shared" si="1"/>
        <v>11883.333333333336</v>
      </c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V93" s="12">
        <f t="shared" si="2"/>
        <v>1</v>
      </c>
      <c r="W93" s="12" t="str">
        <f t="shared" si="3"/>
        <v>M</v>
      </c>
      <c r="X93" s="12">
        <f t="shared" si="4"/>
        <v>11883.333333333334</v>
      </c>
      <c r="Y93" s="12">
        <f t="shared" si="8"/>
        <v>1</v>
      </c>
    </row>
    <row r="94" spans="1:25" ht="15.75" customHeight="1" x14ac:dyDescent="0.25">
      <c r="A94" s="1"/>
      <c r="B94" s="13">
        <v>536</v>
      </c>
      <c r="C94" s="14" t="s">
        <v>73</v>
      </c>
      <c r="D94" s="15" t="s">
        <v>12</v>
      </c>
      <c r="E94" s="16">
        <v>270</v>
      </c>
      <c r="F94" s="17">
        <v>55</v>
      </c>
      <c r="G94" s="18" t="str">
        <f t="shared" si="0"/>
        <v>S</v>
      </c>
      <c r="H94" s="40">
        <f t="shared" si="1"/>
        <v>12375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V94" s="12">
        <f t="shared" si="2"/>
        <v>1</v>
      </c>
      <c r="W94" s="12" t="str">
        <f t="shared" si="3"/>
        <v>S</v>
      </c>
      <c r="X94" s="12">
        <f t="shared" si="4"/>
        <v>12375</v>
      </c>
      <c r="Y94" s="12">
        <f t="shared" si="8"/>
        <v>1</v>
      </c>
    </row>
    <row r="95" spans="1:25" ht="15.75" customHeight="1" x14ac:dyDescent="0.25">
      <c r="A95" s="1"/>
      <c r="B95" s="21">
        <v>537</v>
      </c>
      <c r="C95" s="22" t="s">
        <v>61</v>
      </c>
      <c r="D95" s="23" t="s">
        <v>16</v>
      </c>
      <c r="E95" s="24">
        <v>488</v>
      </c>
      <c r="F95" s="25">
        <v>93</v>
      </c>
      <c r="G95" s="18" t="str">
        <f t="shared" si="0"/>
        <v>M</v>
      </c>
      <c r="H95" s="40">
        <f t="shared" si="1"/>
        <v>37820</v>
      </c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V95" s="12">
        <f t="shared" si="2"/>
        <v>1</v>
      </c>
      <c r="W95" s="12" t="str">
        <f t="shared" si="3"/>
        <v>M</v>
      </c>
      <c r="X95" s="12">
        <f t="shared" si="4"/>
        <v>37820</v>
      </c>
      <c r="Y95" s="12">
        <f t="shared" si="8"/>
        <v>1</v>
      </c>
    </row>
    <row r="96" spans="1:25" ht="15.75" customHeight="1" x14ac:dyDescent="0.25">
      <c r="A96" s="1"/>
      <c r="B96" s="13">
        <v>538</v>
      </c>
      <c r="C96" s="14" t="s">
        <v>64</v>
      </c>
      <c r="D96" s="15" t="s">
        <v>16</v>
      </c>
      <c r="E96" s="16">
        <v>209</v>
      </c>
      <c r="F96" s="17">
        <v>39</v>
      </c>
      <c r="G96" s="18" t="str">
        <f t="shared" si="0"/>
        <v>M</v>
      </c>
      <c r="H96" s="40">
        <f t="shared" si="1"/>
        <v>6792.5000000000009</v>
      </c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V96" s="12">
        <f t="shared" si="2"/>
        <v>1</v>
      </c>
      <c r="W96" s="12" t="str">
        <f t="shared" si="3"/>
        <v>M</v>
      </c>
      <c r="X96" s="12">
        <f t="shared" si="4"/>
        <v>6792.5</v>
      </c>
      <c r="Y96" s="12">
        <f t="shared" si="8"/>
        <v>1</v>
      </c>
    </row>
    <row r="97" spans="1:25" ht="15.75" customHeight="1" x14ac:dyDescent="0.25">
      <c r="A97" s="1"/>
      <c r="B97" s="21">
        <v>539</v>
      </c>
      <c r="C97" s="22" t="s">
        <v>17</v>
      </c>
      <c r="D97" s="23" t="s">
        <v>12</v>
      </c>
      <c r="E97" s="24">
        <v>565</v>
      </c>
      <c r="F97" s="25">
        <v>75</v>
      </c>
      <c r="G97" s="18" t="str">
        <f t="shared" si="0"/>
        <v>M</v>
      </c>
      <c r="H97" s="40">
        <f t="shared" si="1"/>
        <v>35312.5</v>
      </c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V97" s="12">
        <f t="shared" si="2"/>
        <v>1</v>
      </c>
      <c r="W97" s="12" t="str">
        <f t="shared" si="3"/>
        <v>M</v>
      </c>
      <c r="X97" s="12">
        <f t="shared" si="4"/>
        <v>35312.5</v>
      </c>
      <c r="Y97" s="12">
        <f t="shared" si="8"/>
        <v>1</v>
      </c>
    </row>
    <row r="98" spans="1:25" ht="15.75" customHeight="1" x14ac:dyDescent="0.25">
      <c r="A98" s="1"/>
      <c r="B98" s="13">
        <v>540</v>
      </c>
      <c r="C98" s="14" t="s">
        <v>74</v>
      </c>
      <c r="D98" s="15" t="s">
        <v>12</v>
      </c>
      <c r="E98" s="16">
        <v>345</v>
      </c>
      <c r="F98" s="17">
        <v>32</v>
      </c>
      <c r="G98" s="18" t="str">
        <f t="shared" si="0"/>
        <v>S</v>
      </c>
      <c r="H98" s="40">
        <f t="shared" si="1"/>
        <v>9200</v>
      </c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V98" s="12">
        <f t="shared" si="2"/>
        <v>1</v>
      </c>
      <c r="W98" s="12" t="str">
        <f t="shared" si="3"/>
        <v>S</v>
      </c>
      <c r="X98" s="12">
        <f t="shared" si="4"/>
        <v>9200</v>
      </c>
      <c r="Y98" s="12">
        <f t="shared" si="8"/>
        <v>1</v>
      </c>
    </row>
    <row r="99" spans="1:25" ht="15.75" customHeight="1" x14ac:dyDescent="0.25">
      <c r="A99" s="1"/>
      <c r="B99" s="21">
        <v>541</v>
      </c>
      <c r="C99" s="22" t="s">
        <v>75</v>
      </c>
      <c r="D99" s="23" t="s">
        <v>16</v>
      </c>
      <c r="E99" s="24">
        <v>325</v>
      </c>
      <c r="F99" s="25">
        <v>44</v>
      </c>
      <c r="G99" s="18" t="str">
        <f t="shared" si="0"/>
        <v>L</v>
      </c>
      <c r="H99" s="40">
        <f t="shared" si="1"/>
        <v>11916.666666666668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V99" s="12">
        <f t="shared" si="2"/>
        <v>1</v>
      </c>
      <c r="W99" s="12" t="str">
        <f t="shared" si="3"/>
        <v>L</v>
      </c>
      <c r="X99" s="12">
        <f t="shared" si="4"/>
        <v>11916.666666666668</v>
      </c>
      <c r="Y99" s="12">
        <f t="shared" si="8"/>
        <v>1</v>
      </c>
    </row>
    <row r="100" spans="1:25" ht="15.75" customHeight="1" x14ac:dyDescent="0.25">
      <c r="A100" s="1"/>
      <c r="B100" s="13">
        <v>542</v>
      </c>
      <c r="C100" s="14" t="s">
        <v>76</v>
      </c>
      <c r="D100" s="15" t="s">
        <v>16</v>
      </c>
      <c r="E100" s="16">
        <v>225</v>
      </c>
      <c r="F100" s="17">
        <v>35</v>
      </c>
      <c r="G100" s="18" t="str">
        <f t="shared" si="0"/>
        <v>M</v>
      </c>
      <c r="H100" s="40">
        <f t="shared" si="1"/>
        <v>6562.5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V100" s="12">
        <f t="shared" si="2"/>
        <v>1</v>
      </c>
      <c r="W100" s="12" t="str">
        <f t="shared" si="3"/>
        <v>M</v>
      </c>
      <c r="X100" s="12">
        <f t="shared" si="4"/>
        <v>6562.5</v>
      </c>
      <c r="Y100" s="12">
        <f t="shared" si="8"/>
        <v>1</v>
      </c>
    </row>
    <row r="101" spans="1:25" ht="15.75" customHeight="1" x14ac:dyDescent="0.25">
      <c r="A101" s="1"/>
      <c r="B101" s="21">
        <v>543</v>
      </c>
      <c r="C101" s="22" t="s">
        <v>70</v>
      </c>
      <c r="D101" s="23" t="s">
        <v>16</v>
      </c>
      <c r="E101" s="24">
        <v>209</v>
      </c>
      <c r="F101" s="25">
        <v>26</v>
      </c>
      <c r="G101" s="18" t="str">
        <f t="shared" si="0"/>
        <v>S</v>
      </c>
      <c r="H101" s="40">
        <f t="shared" si="1"/>
        <v>4528.3333333333339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V101" s="12">
        <f t="shared" si="2"/>
        <v>1</v>
      </c>
      <c r="W101" s="12" t="str">
        <f t="shared" si="3"/>
        <v>S</v>
      </c>
      <c r="X101" s="12">
        <f t="shared" si="4"/>
        <v>4528.3333333333339</v>
      </c>
      <c r="Y101" s="12">
        <f t="shared" si="8"/>
        <v>1</v>
      </c>
    </row>
    <row r="102" spans="1:25" ht="15.75" customHeight="1" x14ac:dyDescent="0.25">
      <c r="A102" s="1"/>
      <c r="B102" s="13">
        <v>544</v>
      </c>
      <c r="C102" s="14" t="s">
        <v>32</v>
      </c>
      <c r="D102" s="15" t="s">
        <v>12</v>
      </c>
      <c r="E102" s="16">
        <v>209</v>
      </c>
      <c r="F102" s="17">
        <v>37</v>
      </c>
      <c r="G102" s="18" t="str">
        <f t="shared" si="0"/>
        <v>L</v>
      </c>
      <c r="H102" s="40">
        <f t="shared" si="1"/>
        <v>6444.166666666667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V102" s="12">
        <f t="shared" si="2"/>
        <v>1</v>
      </c>
      <c r="W102" s="12" t="str">
        <f t="shared" si="3"/>
        <v>L</v>
      </c>
      <c r="X102" s="12">
        <f t="shared" si="4"/>
        <v>6444.166666666667</v>
      </c>
      <c r="Y102" s="12">
        <f t="shared" si="8"/>
        <v>1</v>
      </c>
    </row>
    <row r="103" spans="1:25" ht="15.75" customHeight="1" x14ac:dyDescent="0.25">
      <c r="A103" s="1"/>
      <c r="B103" s="21">
        <v>545</v>
      </c>
      <c r="C103" s="22" t="s">
        <v>77</v>
      </c>
      <c r="D103" s="23" t="s">
        <v>16</v>
      </c>
      <c r="E103" s="24">
        <v>246</v>
      </c>
      <c r="F103" s="25">
        <v>77</v>
      </c>
      <c r="G103" s="18" t="str">
        <f t="shared" si="0"/>
        <v>S</v>
      </c>
      <c r="H103" s="40">
        <f t="shared" si="1"/>
        <v>15785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V103" s="12">
        <f t="shared" si="2"/>
        <v>1</v>
      </c>
      <c r="W103" s="12" t="str">
        <f t="shared" si="3"/>
        <v>S</v>
      </c>
      <c r="X103" s="12">
        <f t="shared" si="4"/>
        <v>15785</v>
      </c>
      <c r="Y103" s="12">
        <f t="shared" si="8"/>
        <v>1</v>
      </c>
    </row>
    <row r="104" spans="1:25" ht="15.75" customHeight="1" x14ac:dyDescent="0.25">
      <c r="A104" s="1"/>
      <c r="B104" s="13">
        <v>546</v>
      </c>
      <c r="C104" s="14" t="s">
        <v>52</v>
      </c>
      <c r="D104" s="15" t="s">
        <v>16</v>
      </c>
      <c r="E104" s="16">
        <v>330</v>
      </c>
      <c r="F104" s="17">
        <v>71</v>
      </c>
      <c r="G104" s="18" t="str">
        <f t="shared" si="0"/>
        <v>M</v>
      </c>
      <c r="H104" s="40">
        <f t="shared" si="1"/>
        <v>19525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V104" s="12">
        <f t="shared" si="2"/>
        <v>1</v>
      </c>
      <c r="W104" s="12" t="str">
        <f t="shared" si="3"/>
        <v>M</v>
      </c>
      <c r="X104" s="12">
        <f t="shared" si="4"/>
        <v>19525</v>
      </c>
      <c r="Y104" s="12">
        <f t="shared" si="8"/>
        <v>1</v>
      </c>
    </row>
    <row r="105" spans="1:25" ht="15.75" customHeight="1" x14ac:dyDescent="0.25">
      <c r="A105" s="1"/>
      <c r="B105" s="21">
        <v>547</v>
      </c>
      <c r="C105" s="22" t="s">
        <v>14</v>
      </c>
      <c r="D105" s="23" t="s">
        <v>16</v>
      </c>
      <c r="E105" s="24">
        <v>272</v>
      </c>
      <c r="F105" s="25">
        <v>76</v>
      </c>
      <c r="G105" s="18" t="str">
        <f t="shared" si="0"/>
        <v>L</v>
      </c>
      <c r="H105" s="40">
        <f t="shared" si="1"/>
        <v>17226.666666666668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V105" s="12">
        <f t="shared" si="2"/>
        <v>1</v>
      </c>
      <c r="W105" s="12" t="str">
        <f t="shared" si="3"/>
        <v>L</v>
      </c>
      <c r="X105" s="12">
        <f t="shared" si="4"/>
        <v>17226.666666666668</v>
      </c>
      <c r="Y105" s="12">
        <f t="shared" si="8"/>
        <v>1</v>
      </c>
    </row>
    <row r="106" spans="1:25" ht="15.75" customHeight="1" x14ac:dyDescent="0.25">
      <c r="A106" s="1"/>
      <c r="B106" s="13">
        <v>548</v>
      </c>
      <c r="C106" s="14" t="s">
        <v>75</v>
      </c>
      <c r="D106" s="15" t="s">
        <v>16</v>
      </c>
      <c r="E106" s="16">
        <v>325</v>
      </c>
      <c r="F106" s="17">
        <v>65</v>
      </c>
      <c r="G106" s="18" t="str">
        <f t="shared" si="0"/>
        <v>L</v>
      </c>
      <c r="H106" s="40">
        <f t="shared" si="1"/>
        <v>17604.166666666668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V106" s="12">
        <f t="shared" si="2"/>
        <v>1</v>
      </c>
      <c r="W106" s="12" t="str">
        <f t="shared" si="3"/>
        <v>L</v>
      </c>
      <c r="X106" s="12">
        <f t="shared" si="4"/>
        <v>17604.166666666668</v>
      </c>
      <c r="Y106" s="12">
        <f t="shared" si="8"/>
        <v>1</v>
      </c>
    </row>
    <row r="107" spans="1:25" ht="15.75" customHeight="1" x14ac:dyDescent="0.25">
      <c r="A107" s="1"/>
      <c r="B107" s="21">
        <v>549</v>
      </c>
      <c r="C107" s="22" t="s">
        <v>64</v>
      </c>
      <c r="D107" s="23" t="s">
        <v>12</v>
      </c>
      <c r="E107" s="24">
        <v>209</v>
      </c>
      <c r="F107" s="25">
        <v>94</v>
      </c>
      <c r="G107" s="18" t="str">
        <f t="shared" si="0"/>
        <v>M</v>
      </c>
      <c r="H107" s="40">
        <f t="shared" si="1"/>
        <v>16371.666666666668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V107" s="12">
        <f t="shared" si="2"/>
        <v>1</v>
      </c>
      <c r="W107" s="12" t="str">
        <f t="shared" si="3"/>
        <v>M</v>
      </c>
      <c r="X107" s="12">
        <f t="shared" si="4"/>
        <v>16371.666666666668</v>
      </c>
      <c r="Y107" s="12">
        <f t="shared" si="8"/>
        <v>1</v>
      </c>
    </row>
    <row r="108" spans="1:25" ht="15.75" customHeight="1" x14ac:dyDescent="0.25">
      <c r="A108" s="1"/>
      <c r="B108" s="13">
        <v>550</v>
      </c>
      <c r="C108" s="14" t="s">
        <v>14</v>
      </c>
      <c r="D108" s="15" t="s">
        <v>12</v>
      </c>
      <c r="E108" s="16">
        <v>272</v>
      </c>
      <c r="F108" s="17">
        <v>94</v>
      </c>
      <c r="G108" s="18" t="str">
        <f t="shared" si="0"/>
        <v>L</v>
      </c>
      <c r="H108" s="40">
        <f t="shared" si="1"/>
        <v>21306.666666666668</v>
      </c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V108" s="12">
        <f t="shared" si="2"/>
        <v>1</v>
      </c>
      <c r="W108" s="12" t="str">
        <f t="shared" si="3"/>
        <v>L</v>
      </c>
      <c r="X108" s="12">
        <f t="shared" si="4"/>
        <v>21306.666666666668</v>
      </c>
      <c r="Y108" s="12">
        <f t="shared" si="8"/>
        <v>1</v>
      </c>
    </row>
    <row r="109" spans="1:25" ht="15.75" customHeight="1" x14ac:dyDescent="0.25">
      <c r="A109" s="1"/>
      <c r="B109" s="21">
        <v>551</v>
      </c>
      <c r="C109" s="22" t="s">
        <v>72</v>
      </c>
      <c r="D109" s="23" t="s">
        <v>12</v>
      </c>
      <c r="E109" s="24">
        <v>488</v>
      </c>
      <c r="F109" s="25">
        <v>72</v>
      </c>
      <c r="G109" s="18" t="str">
        <f t="shared" si="0"/>
        <v>S</v>
      </c>
      <c r="H109" s="40">
        <f t="shared" si="1"/>
        <v>29280</v>
      </c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V109" s="12">
        <f t="shared" si="2"/>
        <v>1</v>
      </c>
      <c r="W109" s="12" t="str">
        <f t="shared" si="3"/>
        <v>S</v>
      </c>
      <c r="X109" s="12">
        <f t="shared" si="4"/>
        <v>29280</v>
      </c>
      <c r="Y109" s="12">
        <f t="shared" si="8"/>
        <v>1</v>
      </c>
    </row>
    <row r="110" spans="1:25" ht="15.75" customHeight="1" x14ac:dyDescent="0.25">
      <c r="A110" s="1"/>
      <c r="B110" s="13">
        <v>552</v>
      </c>
      <c r="C110" s="14" t="s">
        <v>15</v>
      </c>
      <c r="D110" s="15" t="s">
        <v>12</v>
      </c>
      <c r="E110" s="16">
        <v>330</v>
      </c>
      <c r="F110" s="17">
        <v>57</v>
      </c>
      <c r="G110" s="18" t="str">
        <f t="shared" si="0"/>
        <v>L</v>
      </c>
      <c r="H110" s="40">
        <f t="shared" si="1"/>
        <v>15675</v>
      </c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V110" s="12">
        <f t="shared" si="2"/>
        <v>1</v>
      </c>
      <c r="W110" s="12" t="str">
        <f t="shared" si="3"/>
        <v>L</v>
      </c>
      <c r="X110" s="12">
        <f t="shared" si="4"/>
        <v>15675</v>
      </c>
      <c r="Y110" s="12">
        <f t="shared" si="8"/>
        <v>1</v>
      </c>
    </row>
    <row r="111" spans="1:25" ht="15.75" customHeight="1" x14ac:dyDescent="0.25">
      <c r="A111" s="1"/>
      <c r="B111" s="21">
        <v>553</v>
      </c>
      <c r="C111" s="22" t="s">
        <v>55</v>
      </c>
      <c r="D111" s="23" t="s">
        <v>12</v>
      </c>
      <c r="E111" s="24">
        <v>488</v>
      </c>
      <c r="F111" s="25">
        <v>60</v>
      </c>
      <c r="G111" s="18" t="str">
        <f t="shared" si="0"/>
        <v>M</v>
      </c>
      <c r="H111" s="40">
        <f t="shared" si="1"/>
        <v>24400</v>
      </c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V111" s="12">
        <f t="shared" si="2"/>
        <v>1</v>
      </c>
      <c r="W111" s="12" t="str">
        <f t="shared" si="3"/>
        <v>M</v>
      </c>
      <c r="X111" s="12">
        <f t="shared" si="4"/>
        <v>24400</v>
      </c>
      <c r="Y111" s="12">
        <f t="shared" si="8"/>
        <v>1</v>
      </c>
    </row>
    <row r="112" spans="1:25" ht="15.75" customHeight="1" x14ac:dyDescent="0.25">
      <c r="A112" s="1"/>
      <c r="B112" s="13">
        <v>554</v>
      </c>
      <c r="C112" s="14" t="s">
        <v>13</v>
      </c>
      <c r="D112" s="15" t="s">
        <v>16</v>
      </c>
      <c r="E112" s="16">
        <v>330</v>
      </c>
      <c r="F112" s="17">
        <v>90</v>
      </c>
      <c r="G112" s="18" t="str">
        <f t="shared" si="0"/>
        <v>S</v>
      </c>
      <c r="H112" s="40">
        <f t="shared" si="1"/>
        <v>24750</v>
      </c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V112" s="12">
        <f t="shared" si="2"/>
        <v>1</v>
      </c>
      <c r="W112" s="12" t="str">
        <f t="shared" si="3"/>
        <v>S</v>
      </c>
      <c r="X112" s="12">
        <f t="shared" si="4"/>
        <v>24750</v>
      </c>
      <c r="Y112" s="12">
        <f t="shared" si="8"/>
        <v>1</v>
      </c>
    </row>
    <row r="113" spans="1:25" ht="15.75" customHeight="1" x14ac:dyDescent="0.25">
      <c r="A113" s="1"/>
      <c r="B113" s="21">
        <v>555</v>
      </c>
      <c r="C113" s="22" t="s">
        <v>39</v>
      </c>
      <c r="D113" s="23" t="s">
        <v>16</v>
      </c>
      <c r="E113" s="24">
        <v>310</v>
      </c>
      <c r="F113" s="25">
        <v>72</v>
      </c>
      <c r="G113" s="18" t="str">
        <f t="shared" si="0"/>
        <v>S</v>
      </c>
      <c r="H113" s="40">
        <f t="shared" si="1"/>
        <v>18600.000000000004</v>
      </c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V113" s="12">
        <f t="shared" si="2"/>
        <v>1</v>
      </c>
      <c r="W113" s="12" t="str">
        <f t="shared" si="3"/>
        <v>S</v>
      </c>
      <c r="X113" s="12">
        <f t="shared" si="4"/>
        <v>18600</v>
      </c>
      <c r="Y113" s="12">
        <f t="shared" si="8"/>
        <v>1</v>
      </c>
    </row>
    <row r="114" spans="1:25" ht="15.75" customHeight="1" x14ac:dyDescent="0.25">
      <c r="A114" s="1"/>
      <c r="B114" s="13">
        <v>556</v>
      </c>
      <c r="C114" s="14" t="s">
        <v>23</v>
      </c>
      <c r="D114" s="15" t="s">
        <v>12</v>
      </c>
      <c r="E114" s="16">
        <v>468</v>
      </c>
      <c r="F114" s="17">
        <v>25</v>
      </c>
      <c r="G114" s="18" t="str">
        <f t="shared" si="0"/>
        <v>S</v>
      </c>
      <c r="H114" s="40">
        <f t="shared" si="1"/>
        <v>9750</v>
      </c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V114" s="12">
        <f t="shared" si="2"/>
        <v>1</v>
      </c>
      <c r="W114" s="12" t="str">
        <f t="shared" si="3"/>
        <v>S</v>
      </c>
      <c r="X114" s="12">
        <f t="shared" si="4"/>
        <v>9750</v>
      </c>
      <c r="Y114" s="12">
        <f t="shared" si="8"/>
        <v>1</v>
      </c>
    </row>
    <row r="115" spans="1:25" ht="15.75" customHeight="1" x14ac:dyDescent="0.25">
      <c r="A115" s="1"/>
      <c r="B115" s="21">
        <v>557</v>
      </c>
      <c r="C115" s="22" t="s">
        <v>13</v>
      </c>
      <c r="D115" s="23" t="s">
        <v>12</v>
      </c>
      <c r="E115" s="24">
        <v>330</v>
      </c>
      <c r="F115" s="25">
        <v>54</v>
      </c>
      <c r="G115" s="18" t="str">
        <f t="shared" si="0"/>
        <v>S</v>
      </c>
      <c r="H115" s="40">
        <f t="shared" si="1"/>
        <v>14850</v>
      </c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V115" s="12">
        <f t="shared" si="2"/>
        <v>1</v>
      </c>
      <c r="W115" s="12" t="str">
        <f t="shared" si="3"/>
        <v>S</v>
      </c>
      <c r="X115" s="12">
        <f t="shared" si="4"/>
        <v>14850</v>
      </c>
      <c r="Y115" s="12">
        <f t="shared" si="8"/>
        <v>1</v>
      </c>
    </row>
    <row r="116" spans="1:25" ht="15.75" customHeight="1" x14ac:dyDescent="0.25">
      <c r="A116" s="1"/>
      <c r="B116" s="13">
        <v>558</v>
      </c>
      <c r="C116" s="14" t="s">
        <v>39</v>
      </c>
      <c r="D116" s="15" t="s">
        <v>12</v>
      </c>
      <c r="E116" s="16">
        <v>310</v>
      </c>
      <c r="F116" s="17">
        <v>78</v>
      </c>
      <c r="G116" s="18" t="str">
        <f t="shared" si="0"/>
        <v>S</v>
      </c>
      <c r="H116" s="40">
        <f t="shared" si="1"/>
        <v>20150.000000000004</v>
      </c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V116" s="12">
        <f t="shared" si="2"/>
        <v>1</v>
      </c>
      <c r="W116" s="12" t="str">
        <f t="shared" si="3"/>
        <v>S</v>
      </c>
      <c r="X116" s="12">
        <f t="shared" si="4"/>
        <v>20150</v>
      </c>
      <c r="Y116" s="12">
        <f t="shared" si="8"/>
        <v>1</v>
      </c>
    </row>
    <row r="117" spans="1:25" ht="15.75" customHeight="1" x14ac:dyDescent="0.25">
      <c r="A117" s="1"/>
      <c r="B117" s="21">
        <v>559</v>
      </c>
      <c r="C117" s="22" t="s">
        <v>51</v>
      </c>
      <c r="D117" s="23" t="s">
        <v>16</v>
      </c>
      <c r="E117" s="24">
        <v>565</v>
      </c>
      <c r="F117" s="25">
        <v>90</v>
      </c>
      <c r="G117" s="18" t="str">
        <f t="shared" si="0"/>
        <v>S</v>
      </c>
      <c r="H117" s="40">
        <f t="shared" si="1"/>
        <v>42375</v>
      </c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V117" s="12">
        <f t="shared" si="2"/>
        <v>1</v>
      </c>
      <c r="W117" s="12" t="str">
        <f t="shared" si="3"/>
        <v>S</v>
      </c>
      <c r="X117" s="12">
        <f t="shared" si="4"/>
        <v>42375</v>
      </c>
      <c r="Y117" s="12">
        <f t="shared" si="8"/>
        <v>1</v>
      </c>
    </row>
    <row r="118" spans="1:25" ht="15.75" customHeight="1" x14ac:dyDescent="0.25">
      <c r="A118" s="1"/>
      <c r="B118" s="13">
        <v>560</v>
      </c>
      <c r="C118" s="14" t="s">
        <v>78</v>
      </c>
      <c r="D118" s="15" t="s">
        <v>16</v>
      </c>
      <c r="E118" s="16">
        <v>330</v>
      </c>
      <c r="F118" s="17">
        <v>55</v>
      </c>
      <c r="G118" s="18" t="str">
        <f t="shared" si="0"/>
        <v>M</v>
      </c>
      <c r="H118" s="40">
        <f t="shared" si="1"/>
        <v>15125</v>
      </c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V118" s="12">
        <f t="shared" si="2"/>
        <v>1</v>
      </c>
      <c r="W118" s="12" t="str">
        <f t="shared" si="3"/>
        <v>M</v>
      </c>
      <c r="X118" s="12">
        <f t="shared" si="4"/>
        <v>15125</v>
      </c>
      <c r="Y118" s="12">
        <f t="shared" si="8"/>
        <v>1</v>
      </c>
    </row>
    <row r="119" spans="1:25" ht="15.75" customHeight="1" x14ac:dyDescent="0.25">
      <c r="A119" s="1"/>
      <c r="B119" s="21">
        <v>561</v>
      </c>
      <c r="C119" s="22" t="s">
        <v>28</v>
      </c>
      <c r="D119" s="23" t="s">
        <v>12</v>
      </c>
      <c r="E119" s="24">
        <v>246</v>
      </c>
      <c r="F119" s="25">
        <v>30</v>
      </c>
      <c r="G119" s="18" t="str">
        <f t="shared" si="0"/>
        <v>L</v>
      </c>
      <c r="H119" s="40">
        <f t="shared" si="1"/>
        <v>6150</v>
      </c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V119" s="12">
        <f t="shared" si="2"/>
        <v>1</v>
      </c>
      <c r="W119" s="12" t="str">
        <f t="shared" si="3"/>
        <v>L</v>
      </c>
      <c r="X119" s="12">
        <f t="shared" si="4"/>
        <v>6150</v>
      </c>
      <c r="Y119" s="12">
        <f t="shared" si="8"/>
        <v>1</v>
      </c>
    </row>
    <row r="120" spans="1:25" ht="15.75" customHeight="1" x14ac:dyDescent="0.25">
      <c r="A120" s="1"/>
      <c r="B120" s="13">
        <v>562</v>
      </c>
      <c r="C120" s="14" t="s">
        <v>13</v>
      </c>
      <c r="D120" s="15" t="s">
        <v>12</v>
      </c>
      <c r="E120" s="16">
        <v>330</v>
      </c>
      <c r="F120" s="17">
        <v>82</v>
      </c>
      <c r="G120" s="18" t="str">
        <f t="shared" si="0"/>
        <v>S</v>
      </c>
      <c r="H120" s="40">
        <f t="shared" si="1"/>
        <v>22550</v>
      </c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V120" s="12">
        <f t="shared" si="2"/>
        <v>1</v>
      </c>
      <c r="W120" s="12" t="str">
        <f t="shared" si="3"/>
        <v>S</v>
      </c>
      <c r="X120" s="12">
        <f t="shared" si="4"/>
        <v>22550</v>
      </c>
      <c r="Y120" s="12">
        <f t="shared" si="8"/>
        <v>1</v>
      </c>
    </row>
    <row r="121" spans="1:25" ht="15.75" customHeight="1" x14ac:dyDescent="0.25">
      <c r="A121" s="1"/>
      <c r="B121" s="21">
        <v>563</v>
      </c>
      <c r="C121" s="22" t="s">
        <v>64</v>
      </c>
      <c r="D121" s="23" t="s">
        <v>12</v>
      </c>
      <c r="E121" s="24">
        <v>209</v>
      </c>
      <c r="F121" s="25">
        <v>44</v>
      </c>
      <c r="G121" s="18" t="str">
        <f t="shared" si="0"/>
        <v>M</v>
      </c>
      <c r="H121" s="40">
        <f t="shared" si="1"/>
        <v>7663.3333333333339</v>
      </c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V121" s="12">
        <f t="shared" si="2"/>
        <v>1</v>
      </c>
      <c r="W121" s="12" t="str">
        <f t="shared" si="3"/>
        <v>M</v>
      </c>
      <c r="X121" s="12">
        <f t="shared" si="4"/>
        <v>7663.3333333333339</v>
      </c>
      <c r="Y121" s="12">
        <f t="shared" si="8"/>
        <v>1</v>
      </c>
    </row>
    <row r="122" spans="1:25" ht="15.75" customHeight="1" x14ac:dyDescent="0.25">
      <c r="A122" s="1"/>
      <c r="B122" s="13">
        <v>564</v>
      </c>
      <c r="C122" s="14" t="s">
        <v>64</v>
      </c>
      <c r="D122" s="15" t="s">
        <v>16</v>
      </c>
      <c r="E122" s="16">
        <v>209</v>
      </c>
      <c r="F122" s="17">
        <v>97</v>
      </c>
      <c r="G122" s="18" t="str">
        <f t="shared" si="0"/>
        <v>M</v>
      </c>
      <c r="H122" s="40">
        <f t="shared" si="1"/>
        <v>16894.166666666668</v>
      </c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V122" s="12">
        <f t="shared" si="2"/>
        <v>1</v>
      </c>
      <c r="W122" s="12" t="str">
        <f t="shared" si="3"/>
        <v>M</v>
      </c>
      <c r="X122" s="12">
        <f t="shared" si="4"/>
        <v>16894.166666666668</v>
      </c>
      <c r="Y122" s="12">
        <f t="shared" si="8"/>
        <v>1</v>
      </c>
    </row>
    <row r="123" spans="1:25" ht="15.75" customHeight="1" x14ac:dyDescent="0.25">
      <c r="A123" s="1"/>
      <c r="B123" s="21">
        <v>565</v>
      </c>
      <c r="C123" s="22" t="s">
        <v>73</v>
      </c>
      <c r="D123" s="23" t="s">
        <v>16</v>
      </c>
      <c r="E123" s="24">
        <v>270</v>
      </c>
      <c r="F123" s="25">
        <v>69</v>
      </c>
      <c r="G123" s="18" t="str">
        <f t="shared" si="0"/>
        <v>S</v>
      </c>
      <c r="H123" s="40">
        <f t="shared" si="1"/>
        <v>15525</v>
      </c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V123" s="12">
        <f t="shared" si="2"/>
        <v>1</v>
      </c>
      <c r="W123" s="12" t="str">
        <f t="shared" si="3"/>
        <v>S</v>
      </c>
      <c r="X123" s="12">
        <f t="shared" si="4"/>
        <v>15525</v>
      </c>
      <c r="Y123" s="12">
        <f t="shared" si="8"/>
        <v>1</v>
      </c>
    </row>
    <row r="124" spans="1:25" ht="15.75" customHeight="1" x14ac:dyDescent="0.25">
      <c r="A124" s="1"/>
      <c r="B124" s="13">
        <v>566</v>
      </c>
      <c r="C124" s="14" t="s">
        <v>51</v>
      </c>
      <c r="D124" s="15" t="s">
        <v>12</v>
      </c>
      <c r="E124" s="16">
        <v>565</v>
      </c>
      <c r="F124" s="17">
        <v>63</v>
      </c>
      <c r="G124" s="18" t="str">
        <f t="shared" si="0"/>
        <v>S</v>
      </c>
      <c r="H124" s="40">
        <f t="shared" si="1"/>
        <v>29662.500000000004</v>
      </c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V124" s="12">
        <f t="shared" si="2"/>
        <v>1</v>
      </c>
      <c r="W124" s="12" t="str">
        <f t="shared" si="3"/>
        <v>S</v>
      </c>
      <c r="X124" s="12">
        <f t="shared" si="4"/>
        <v>29662.5</v>
      </c>
      <c r="Y124" s="12">
        <f t="shared" si="8"/>
        <v>1</v>
      </c>
    </row>
    <row r="125" spans="1:25" ht="15.75" customHeight="1" x14ac:dyDescent="0.25">
      <c r="A125" s="1"/>
      <c r="B125" s="21">
        <v>567</v>
      </c>
      <c r="C125" s="22" t="s">
        <v>31</v>
      </c>
      <c r="D125" s="23" t="s">
        <v>12</v>
      </c>
      <c r="E125" s="24">
        <v>345</v>
      </c>
      <c r="F125" s="25">
        <v>74</v>
      </c>
      <c r="G125" s="18" t="str">
        <f t="shared" si="0"/>
        <v>L</v>
      </c>
      <c r="H125" s="40">
        <f t="shared" si="1"/>
        <v>21275</v>
      </c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V125" s="12">
        <f t="shared" si="2"/>
        <v>1</v>
      </c>
      <c r="W125" s="12" t="str">
        <f t="shared" si="3"/>
        <v>L</v>
      </c>
      <c r="X125" s="12">
        <f t="shared" si="4"/>
        <v>21275</v>
      </c>
      <c r="Y125" s="12">
        <f t="shared" si="8"/>
        <v>1</v>
      </c>
    </row>
    <row r="126" spans="1:25" ht="15.75" customHeight="1" x14ac:dyDescent="0.25">
      <c r="A126" s="1"/>
      <c r="B126" s="13">
        <v>568</v>
      </c>
      <c r="C126" s="14" t="s">
        <v>74</v>
      </c>
      <c r="D126" s="15" t="s">
        <v>12</v>
      </c>
      <c r="E126" s="16">
        <v>345</v>
      </c>
      <c r="F126" s="17">
        <v>33</v>
      </c>
      <c r="G126" s="18" t="str">
        <f t="shared" si="0"/>
        <v>S</v>
      </c>
      <c r="H126" s="40">
        <f t="shared" si="1"/>
        <v>9487.5</v>
      </c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V126" s="12">
        <f t="shared" si="2"/>
        <v>1</v>
      </c>
      <c r="W126" s="12" t="str">
        <f t="shared" si="3"/>
        <v>S</v>
      </c>
      <c r="X126" s="12">
        <f t="shared" si="4"/>
        <v>9487.5</v>
      </c>
      <c r="Y126" s="12">
        <f t="shared" si="8"/>
        <v>1</v>
      </c>
    </row>
    <row r="127" spans="1:25" ht="15.75" customHeight="1" x14ac:dyDescent="0.25">
      <c r="A127" s="1"/>
      <c r="B127" s="21">
        <v>569</v>
      </c>
      <c r="C127" s="22" t="s">
        <v>73</v>
      </c>
      <c r="D127" s="23" t="s">
        <v>12</v>
      </c>
      <c r="E127" s="24">
        <v>270</v>
      </c>
      <c r="F127" s="25">
        <v>33</v>
      </c>
      <c r="G127" s="18" t="str">
        <f t="shared" si="0"/>
        <v>S</v>
      </c>
      <c r="H127" s="40">
        <f t="shared" si="1"/>
        <v>7425</v>
      </c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V127" s="12">
        <f t="shared" si="2"/>
        <v>1</v>
      </c>
      <c r="W127" s="12" t="str">
        <f t="shared" si="3"/>
        <v>S</v>
      </c>
      <c r="X127" s="12">
        <f t="shared" si="4"/>
        <v>7425</v>
      </c>
      <c r="Y127" s="12">
        <f t="shared" si="8"/>
        <v>1</v>
      </c>
    </row>
    <row r="128" spans="1:25" ht="15.75" customHeight="1" x14ac:dyDescent="0.25">
      <c r="A128" s="1"/>
      <c r="B128" s="13">
        <v>570</v>
      </c>
      <c r="C128" s="14" t="s">
        <v>59</v>
      </c>
      <c r="D128" s="15" t="s">
        <v>16</v>
      </c>
      <c r="E128" s="16">
        <v>488</v>
      </c>
      <c r="F128" s="17">
        <v>27</v>
      </c>
      <c r="G128" s="18" t="str">
        <f t="shared" si="0"/>
        <v>L</v>
      </c>
      <c r="H128" s="40">
        <f t="shared" si="1"/>
        <v>10980</v>
      </c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V128" s="12">
        <f t="shared" si="2"/>
        <v>1</v>
      </c>
      <c r="W128" s="12" t="str">
        <f t="shared" si="3"/>
        <v>L</v>
      </c>
      <c r="X128" s="12">
        <f t="shared" si="4"/>
        <v>10980</v>
      </c>
      <c r="Y128" s="12">
        <f t="shared" si="8"/>
        <v>1</v>
      </c>
    </row>
    <row r="129" spans="1:25" ht="15.75" customHeight="1" x14ac:dyDescent="0.25">
      <c r="A129" s="1"/>
      <c r="B129" s="21">
        <v>571</v>
      </c>
      <c r="C129" s="22" t="s">
        <v>39</v>
      </c>
      <c r="D129" s="23" t="s">
        <v>16</v>
      </c>
      <c r="E129" s="24">
        <v>310</v>
      </c>
      <c r="F129" s="25">
        <v>29</v>
      </c>
      <c r="G129" s="18" t="str">
        <f t="shared" si="0"/>
        <v>S</v>
      </c>
      <c r="H129" s="40">
        <f t="shared" si="1"/>
        <v>7491.6666666666679</v>
      </c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V129" s="12">
        <f t="shared" si="2"/>
        <v>1</v>
      </c>
      <c r="W129" s="12" t="str">
        <f t="shared" si="3"/>
        <v>S</v>
      </c>
      <c r="X129" s="12">
        <f t="shared" si="4"/>
        <v>7491.666666666667</v>
      </c>
      <c r="Y129" s="12">
        <f t="shared" si="8"/>
        <v>1</v>
      </c>
    </row>
    <row r="130" spans="1:25" ht="15.75" customHeight="1" x14ac:dyDescent="0.25">
      <c r="A130" s="1"/>
      <c r="B130" s="13">
        <v>572</v>
      </c>
      <c r="C130" s="14" t="s">
        <v>23</v>
      </c>
      <c r="D130" s="15" t="s">
        <v>16</v>
      </c>
      <c r="E130" s="16">
        <v>468</v>
      </c>
      <c r="F130" s="17">
        <v>71</v>
      </c>
      <c r="G130" s="18" t="str">
        <f t="shared" si="0"/>
        <v>S</v>
      </c>
      <c r="H130" s="40">
        <f t="shared" si="1"/>
        <v>27690</v>
      </c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V130" s="12">
        <f t="shared" si="2"/>
        <v>1</v>
      </c>
      <c r="W130" s="12" t="str">
        <f t="shared" si="3"/>
        <v>S</v>
      </c>
      <c r="X130" s="12">
        <f t="shared" si="4"/>
        <v>27690</v>
      </c>
      <c r="Y130" s="12">
        <f t="shared" si="8"/>
        <v>1</v>
      </c>
    </row>
    <row r="131" spans="1:25" ht="15.75" customHeight="1" x14ac:dyDescent="0.25">
      <c r="A131" s="1"/>
      <c r="B131" s="21">
        <v>573</v>
      </c>
      <c r="C131" s="22" t="s">
        <v>79</v>
      </c>
      <c r="D131" s="23" t="s">
        <v>12</v>
      </c>
      <c r="E131" s="24">
        <v>470</v>
      </c>
      <c r="F131" s="25">
        <v>27</v>
      </c>
      <c r="G131" s="18" t="str">
        <f t="shared" si="0"/>
        <v>M</v>
      </c>
      <c r="H131" s="40">
        <f t="shared" si="1"/>
        <v>10575</v>
      </c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V131" s="12">
        <f t="shared" si="2"/>
        <v>1</v>
      </c>
      <c r="W131" s="12" t="str">
        <f t="shared" si="3"/>
        <v>M</v>
      </c>
      <c r="X131" s="12">
        <f t="shared" si="4"/>
        <v>10575</v>
      </c>
      <c r="Y131" s="12">
        <f t="shared" si="8"/>
        <v>1</v>
      </c>
    </row>
    <row r="132" spans="1:25" ht="15.75" customHeight="1" x14ac:dyDescent="0.25">
      <c r="A132" s="1"/>
      <c r="B132" s="13">
        <v>574</v>
      </c>
      <c r="C132" s="14" t="s">
        <v>23</v>
      </c>
      <c r="D132" s="15" t="s">
        <v>16</v>
      </c>
      <c r="E132" s="16">
        <v>468</v>
      </c>
      <c r="F132" s="17">
        <v>52</v>
      </c>
      <c r="G132" s="18" t="str">
        <f t="shared" si="0"/>
        <v>S</v>
      </c>
      <c r="H132" s="40">
        <f t="shared" si="1"/>
        <v>20280</v>
      </c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V132" s="12">
        <f t="shared" si="2"/>
        <v>1</v>
      </c>
      <c r="W132" s="12" t="str">
        <f t="shared" si="3"/>
        <v>S</v>
      </c>
      <c r="X132" s="12">
        <f t="shared" si="4"/>
        <v>20280</v>
      </c>
      <c r="Y132" s="12">
        <f t="shared" si="8"/>
        <v>1</v>
      </c>
    </row>
    <row r="133" spans="1:25" ht="15.75" customHeight="1" x14ac:dyDescent="0.25">
      <c r="A133" s="1"/>
      <c r="B133" s="21">
        <v>575</v>
      </c>
      <c r="C133" s="22" t="s">
        <v>58</v>
      </c>
      <c r="D133" s="23" t="s">
        <v>16</v>
      </c>
      <c r="E133" s="24">
        <v>225</v>
      </c>
      <c r="F133" s="25">
        <v>61</v>
      </c>
      <c r="G133" s="18" t="str">
        <f t="shared" si="0"/>
        <v>L</v>
      </c>
      <c r="H133" s="40">
        <f t="shared" si="1"/>
        <v>11437.5</v>
      </c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V133" s="12">
        <f t="shared" si="2"/>
        <v>1</v>
      </c>
      <c r="W133" s="12" t="str">
        <f t="shared" si="3"/>
        <v>L</v>
      </c>
      <c r="X133" s="12">
        <f t="shared" si="4"/>
        <v>11437.5</v>
      </c>
      <c r="Y133" s="12">
        <f t="shared" si="8"/>
        <v>1</v>
      </c>
    </row>
    <row r="134" spans="1:25" ht="15.75" customHeight="1" x14ac:dyDescent="0.25">
      <c r="A134" s="1"/>
      <c r="B134" s="13">
        <v>576</v>
      </c>
      <c r="C134" s="14" t="s">
        <v>49</v>
      </c>
      <c r="D134" s="15" t="s">
        <v>16</v>
      </c>
      <c r="E134" s="16">
        <v>468</v>
      </c>
      <c r="F134" s="17">
        <v>91</v>
      </c>
      <c r="G134" s="18" t="str">
        <f t="shared" si="0"/>
        <v>M</v>
      </c>
      <c r="H134" s="40">
        <f t="shared" si="1"/>
        <v>35490</v>
      </c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V134" s="12">
        <f t="shared" si="2"/>
        <v>1</v>
      </c>
      <c r="W134" s="12" t="str">
        <f t="shared" si="3"/>
        <v>M</v>
      </c>
      <c r="X134" s="12">
        <f t="shared" si="4"/>
        <v>35490</v>
      </c>
      <c r="Y134" s="12">
        <f t="shared" si="8"/>
        <v>1</v>
      </c>
    </row>
    <row r="135" spans="1:25" ht="15.75" customHeight="1" x14ac:dyDescent="0.25">
      <c r="A135" s="1"/>
      <c r="B135" s="21">
        <v>577</v>
      </c>
      <c r="C135" s="22" t="s">
        <v>44</v>
      </c>
      <c r="D135" s="23" t="s">
        <v>12</v>
      </c>
      <c r="E135" s="24">
        <v>330</v>
      </c>
      <c r="F135" s="25">
        <v>85</v>
      </c>
      <c r="G135" s="18" t="str">
        <f t="shared" si="0"/>
        <v>L</v>
      </c>
      <c r="H135" s="40">
        <f t="shared" si="1"/>
        <v>23375</v>
      </c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V135" s="12">
        <f t="shared" si="2"/>
        <v>1</v>
      </c>
      <c r="W135" s="12" t="str">
        <f t="shared" si="3"/>
        <v>L</v>
      </c>
      <c r="X135" s="12">
        <f t="shared" si="4"/>
        <v>23375</v>
      </c>
      <c r="Y135" s="12">
        <f t="shared" si="8"/>
        <v>1</v>
      </c>
    </row>
    <row r="136" spans="1:25" ht="15.75" customHeight="1" x14ac:dyDescent="0.25">
      <c r="A136" s="1"/>
      <c r="B136" s="13">
        <v>578</v>
      </c>
      <c r="C136" s="14" t="s">
        <v>17</v>
      </c>
      <c r="D136" s="15" t="s">
        <v>12</v>
      </c>
      <c r="E136" s="16">
        <v>565</v>
      </c>
      <c r="F136" s="17">
        <v>90</v>
      </c>
      <c r="G136" s="18" t="str">
        <f t="shared" si="0"/>
        <v>M</v>
      </c>
      <c r="H136" s="40">
        <f t="shared" si="1"/>
        <v>42375</v>
      </c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V136" s="12">
        <f t="shared" si="2"/>
        <v>1</v>
      </c>
      <c r="W136" s="12" t="str">
        <f t="shared" si="3"/>
        <v>M</v>
      </c>
      <c r="X136" s="12">
        <f t="shared" si="4"/>
        <v>42375</v>
      </c>
      <c r="Y136" s="12">
        <f t="shared" si="8"/>
        <v>1</v>
      </c>
    </row>
    <row r="137" spans="1:25" ht="15.75" customHeight="1" x14ac:dyDescent="0.25">
      <c r="A137" s="1"/>
      <c r="B137" s="21">
        <v>579</v>
      </c>
      <c r="C137" s="22" t="s">
        <v>54</v>
      </c>
      <c r="D137" s="23" t="s">
        <v>12</v>
      </c>
      <c r="E137" s="24">
        <v>520</v>
      </c>
      <c r="F137" s="25">
        <v>47</v>
      </c>
      <c r="G137" s="18" t="str">
        <f t="shared" si="0"/>
        <v>M</v>
      </c>
      <c r="H137" s="40">
        <f t="shared" si="1"/>
        <v>20366.666666666668</v>
      </c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V137" s="12">
        <f t="shared" si="2"/>
        <v>1</v>
      </c>
      <c r="W137" s="12" t="str">
        <f t="shared" si="3"/>
        <v>M</v>
      </c>
      <c r="X137" s="12">
        <f t="shared" si="4"/>
        <v>20366.666666666668</v>
      </c>
      <c r="Y137" s="12">
        <f t="shared" si="8"/>
        <v>1</v>
      </c>
    </row>
    <row r="138" spans="1:25" ht="15.75" customHeight="1" x14ac:dyDescent="0.25">
      <c r="A138" s="1"/>
      <c r="B138" s="13">
        <v>580</v>
      </c>
      <c r="C138" s="14" t="s">
        <v>73</v>
      </c>
      <c r="D138" s="15" t="s">
        <v>16</v>
      </c>
      <c r="E138" s="16">
        <v>270</v>
      </c>
      <c r="F138" s="17">
        <v>77</v>
      </c>
      <c r="G138" s="18" t="str">
        <f t="shared" si="0"/>
        <v>S</v>
      </c>
      <c r="H138" s="40">
        <f t="shared" si="1"/>
        <v>17325</v>
      </c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V138" s="12">
        <f t="shared" si="2"/>
        <v>1</v>
      </c>
      <c r="W138" s="12" t="str">
        <f t="shared" si="3"/>
        <v>S</v>
      </c>
      <c r="X138" s="12">
        <f t="shared" si="4"/>
        <v>17325</v>
      </c>
      <c r="Y138" s="12">
        <f t="shared" si="8"/>
        <v>1</v>
      </c>
    </row>
    <row r="139" spans="1:25" ht="15.75" customHeight="1" x14ac:dyDescent="0.25">
      <c r="A139" s="1"/>
      <c r="B139" s="21">
        <v>581</v>
      </c>
      <c r="C139" s="22" t="s">
        <v>32</v>
      </c>
      <c r="D139" s="23" t="s">
        <v>12</v>
      </c>
      <c r="E139" s="24">
        <v>209</v>
      </c>
      <c r="F139" s="25">
        <v>60</v>
      </c>
      <c r="G139" s="18" t="str">
        <f t="shared" si="0"/>
        <v>L</v>
      </c>
      <c r="H139" s="40">
        <f t="shared" si="1"/>
        <v>10450.000000000002</v>
      </c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V139" s="12">
        <f t="shared" si="2"/>
        <v>1</v>
      </c>
      <c r="W139" s="12" t="str">
        <f t="shared" si="3"/>
        <v>L</v>
      </c>
      <c r="X139" s="12">
        <f t="shared" si="4"/>
        <v>10450</v>
      </c>
      <c r="Y139" s="12">
        <f t="shared" si="8"/>
        <v>1</v>
      </c>
    </row>
    <row r="140" spans="1:25" ht="15.75" customHeight="1" x14ac:dyDescent="0.25">
      <c r="A140" s="1"/>
      <c r="B140" s="13">
        <v>582</v>
      </c>
      <c r="C140" s="14" t="s">
        <v>51</v>
      </c>
      <c r="D140" s="15" t="s">
        <v>16</v>
      </c>
      <c r="E140" s="16">
        <v>565</v>
      </c>
      <c r="F140" s="17">
        <v>83</v>
      </c>
      <c r="G140" s="18" t="str">
        <f t="shared" si="0"/>
        <v>S</v>
      </c>
      <c r="H140" s="40">
        <f t="shared" si="1"/>
        <v>39079.166666666672</v>
      </c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V140" s="12">
        <f t="shared" si="2"/>
        <v>1</v>
      </c>
      <c r="W140" s="12" t="str">
        <f t="shared" si="3"/>
        <v>S</v>
      </c>
      <c r="X140" s="12">
        <f t="shared" si="4"/>
        <v>39079.166666666672</v>
      </c>
      <c r="Y140" s="12">
        <f t="shared" si="8"/>
        <v>1</v>
      </c>
    </row>
    <row r="141" spans="1:25" ht="15.75" customHeight="1" x14ac:dyDescent="0.25">
      <c r="A141" s="1"/>
      <c r="B141" s="21">
        <v>583</v>
      </c>
      <c r="C141" s="22" t="s">
        <v>48</v>
      </c>
      <c r="D141" s="23" t="s">
        <v>16</v>
      </c>
      <c r="E141" s="24">
        <v>288</v>
      </c>
      <c r="F141" s="25">
        <v>77</v>
      </c>
      <c r="G141" s="18" t="str">
        <f t="shared" si="0"/>
        <v>S</v>
      </c>
      <c r="H141" s="40">
        <f t="shared" si="1"/>
        <v>18480</v>
      </c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V141" s="12">
        <f t="shared" si="2"/>
        <v>1</v>
      </c>
      <c r="W141" s="12" t="str">
        <f t="shared" si="3"/>
        <v>S</v>
      </c>
      <c r="X141" s="12">
        <f t="shared" si="4"/>
        <v>18480</v>
      </c>
      <c r="Y141" s="12">
        <f t="shared" si="8"/>
        <v>1</v>
      </c>
    </row>
    <row r="142" spans="1:25" ht="15.75" customHeight="1" x14ac:dyDescent="0.25">
      <c r="A142" s="1"/>
      <c r="B142" s="13">
        <v>584</v>
      </c>
      <c r="C142" s="14" t="s">
        <v>60</v>
      </c>
      <c r="D142" s="15" t="s">
        <v>12</v>
      </c>
      <c r="E142" s="16">
        <v>488</v>
      </c>
      <c r="F142" s="17">
        <v>39</v>
      </c>
      <c r="G142" s="18" t="str">
        <f t="shared" si="0"/>
        <v>L</v>
      </c>
      <c r="H142" s="40">
        <f t="shared" si="1"/>
        <v>15860</v>
      </c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V142" s="12">
        <f t="shared" si="2"/>
        <v>1</v>
      </c>
      <c r="W142" s="12" t="str">
        <f t="shared" si="3"/>
        <v>L</v>
      </c>
      <c r="X142" s="12">
        <f t="shared" si="4"/>
        <v>15860</v>
      </c>
      <c r="Y142" s="12">
        <f t="shared" si="8"/>
        <v>1</v>
      </c>
    </row>
    <row r="143" spans="1:25" ht="15.75" customHeight="1" x14ac:dyDescent="0.25">
      <c r="A143" s="1"/>
      <c r="B143" s="21">
        <v>585</v>
      </c>
      <c r="C143" s="22" t="s">
        <v>77</v>
      </c>
      <c r="D143" s="23" t="s">
        <v>16</v>
      </c>
      <c r="E143" s="24">
        <v>246</v>
      </c>
      <c r="F143" s="25">
        <v>53</v>
      </c>
      <c r="G143" s="18" t="str">
        <f t="shared" si="0"/>
        <v>S</v>
      </c>
      <c r="H143" s="40">
        <f t="shared" si="1"/>
        <v>10865</v>
      </c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V143" s="12">
        <f t="shared" si="2"/>
        <v>1</v>
      </c>
      <c r="W143" s="12" t="str">
        <f t="shared" si="3"/>
        <v>S</v>
      </c>
      <c r="X143" s="12">
        <f t="shared" si="4"/>
        <v>10865</v>
      </c>
      <c r="Y143" s="12">
        <f t="shared" si="8"/>
        <v>1</v>
      </c>
    </row>
    <row r="144" spans="1:25" ht="15.75" customHeight="1" x14ac:dyDescent="0.25">
      <c r="A144" s="1"/>
      <c r="B144" s="13">
        <v>586</v>
      </c>
      <c r="C144" s="14" t="s">
        <v>74</v>
      </c>
      <c r="D144" s="15" t="s">
        <v>16</v>
      </c>
      <c r="E144" s="16">
        <v>345</v>
      </c>
      <c r="F144" s="17">
        <v>31</v>
      </c>
      <c r="G144" s="18" t="str">
        <f t="shared" si="0"/>
        <v>S</v>
      </c>
      <c r="H144" s="40">
        <f t="shared" si="1"/>
        <v>8912.5</v>
      </c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V144" s="12">
        <f t="shared" si="2"/>
        <v>1</v>
      </c>
      <c r="W144" s="12" t="str">
        <f t="shared" si="3"/>
        <v>S</v>
      </c>
      <c r="X144" s="12">
        <f t="shared" si="4"/>
        <v>8912.5</v>
      </c>
      <c r="Y144" s="12">
        <f t="shared" si="8"/>
        <v>1</v>
      </c>
    </row>
    <row r="145" spans="1:25" ht="15.75" customHeight="1" x14ac:dyDescent="0.25">
      <c r="A145" s="1"/>
      <c r="B145" s="21">
        <v>587</v>
      </c>
      <c r="C145" s="22" t="s">
        <v>21</v>
      </c>
      <c r="D145" s="23" t="s">
        <v>12</v>
      </c>
      <c r="E145" s="24">
        <v>488</v>
      </c>
      <c r="F145" s="25">
        <v>84</v>
      </c>
      <c r="G145" s="18" t="str">
        <f t="shared" si="0"/>
        <v>S</v>
      </c>
      <c r="H145" s="40">
        <f t="shared" si="1"/>
        <v>34160</v>
      </c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V145" s="12">
        <f t="shared" si="2"/>
        <v>1</v>
      </c>
      <c r="W145" s="12" t="str">
        <f t="shared" si="3"/>
        <v>S</v>
      </c>
      <c r="X145" s="12">
        <f t="shared" si="4"/>
        <v>34160</v>
      </c>
      <c r="Y145" s="12">
        <f t="shared" si="8"/>
        <v>1</v>
      </c>
    </row>
    <row r="146" spans="1:25" ht="15.75" customHeight="1" x14ac:dyDescent="0.25">
      <c r="A146" s="1"/>
      <c r="B146" s="13">
        <v>588</v>
      </c>
      <c r="C146" s="14" t="s">
        <v>64</v>
      </c>
      <c r="D146" s="15" t="s">
        <v>16</v>
      </c>
      <c r="E146" s="16">
        <v>209</v>
      </c>
      <c r="F146" s="17">
        <v>82</v>
      </c>
      <c r="G146" s="18" t="str">
        <f t="shared" si="0"/>
        <v>M</v>
      </c>
      <c r="H146" s="40">
        <f t="shared" si="1"/>
        <v>14281.666666666668</v>
      </c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V146" s="12">
        <f t="shared" si="2"/>
        <v>1</v>
      </c>
      <c r="W146" s="12" t="str">
        <f t="shared" si="3"/>
        <v>M</v>
      </c>
      <c r="X146" s="12">
        <f t="shared" si="4"/>
        <v>14281.666666666668</v>
      </c>
      <c r="Y146" s="12">
        <f t="shared" si="8"/>
        <v>1</v>
      </c>
    </row>
    <row r="147" spans="1:25" ht="15.75" customHeight="1" x14ac:dyDescent="0.25">
      <c r="A147" s="1"/>
      <c r="B147" s="21">
        <v>589</v>
      </c>
      <c r="C147" s="22" t="s">
        <v>57</v>
      </c>
      <c r="D147" s="23" t="s">
        <v>12</v>
      </c>
      <c r="E147" s="24">
        <v>565</v>
      </c>
      <c r="F147" s="25">
        <v>77</v>
      </c>
      <c r="G147" s="18" t="str">
        <f t="shared" si="0"/>
        <v>L</v>
      </c>
      <c r="H147" s="40">
        <f t="shared" si="1"/>
        <v>36254.166666666672</v>
      </c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V147" s="12">
        <f t="shared" si="2"/>
        <v>1</v>
      </c>
      <c r="W147" s="12" t="str">
        <f t="shared" si="3"/>
        <v>L</v>
      </c>
      <c r="X147" s="12">
        <f t="shared" si="4"/>
        <v>36254.166666666672</v>
      </c>
      <c r="Y147" s="12">
        <f t="shared" si="8"/>
        <v>1</v>
      </c>
    </row>
    <row r="148" spans="1:25" ht="15.75" customHeight="1" x14ac:dyDescent="0.25">
      <c r="A148" s="1"/>
      <c r="B148" s="13">
        <v>590</v>
      </c>
      <c r="C148" s="14" t="s">
        <v>80</v>
      </c>
      <c r="D148" s="15" t="s">
        <v>16</v>
      </c>
      <c r="E148" s="16">
        <v>288</v>
      </c>
      <c r="F148" s="17">
        <v>72</v>
      </c>
      <c r="G148" s="18" t="str">
        <f t="shared" si="0"/>
        <v>M</v>
      </c>
      <c r="H148" s="40">
        <f t="shared" si="1"/>
        <v>17280</v>
      </c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V148" s="12">
        <f t="shared" si="2"/>
        <v>1</v>
      </c>
      <c r="W148" s="12" t="str">
        <f t="shared" si="3"/>
        <v>M</v>
      </c>
      <c r="X148" s="12">
        <f t="shared" si="4"/>
        <v>17280</v>
      </c>
      <c r="Y148" s="12">
        <f t="shared" si="8"/>
        <v>1</v>
      </c>
    </row>
    <row r="149" spans="1:25" ht="15.75" customHeight="1" x14ac:dyDescent="0.25">
      <c r="A149" s="1"/>
      <c r="B149" s="21">
        <v>591</v>
      </c>
      <c r="C149" s="22" t="s">
        <v>64</v>
      </c>
      <c r="D149" s="23" t="s">
        <v>12</v>
      </c>
      <c r="E149" s="24">
        <v>209</v>
      </c>
      <c r="F149" s="25">
        <v>51</v>
      </c>
      <c r="G149" s="18" t="str">
        <f t="shared" si="0"/>
        <v>M</v>
      </c>
      <c r="H149" s="40">
        <f t="shared" si="1"/>
        <v>8882.5000000000018</v>
      </c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V149" s="12">
        <f t="shared" si="2"/>
        <v>1</v>
      </c>
      <c r="W149" s="12" t="str">
        <f t="shared" si="3"/>
        <v>M</v>
      </c>
      <c r="X149" s="12">
        <f t="shared" si="4"/>
        <v>8882.5</v>
      </c>
      <c r="Y149" s="12">
        <f t="shared" si="8"/>
        <v>1</v>
      </c>
    </row>
    <row r="150" spans="1:25" ht="15.75" customHeight="1" x14ac:dyDescent="0.25">
      <c r="A150" s="1"/>
      <c r="B150" s="13">
        <v>592</v>
      </c>
      <c r="C150" s="14" t="s">
        <v>14</v>
      </c>
      <c r="D150" s="15" t="s">
        <v>16</v>
      </c>
      <c r="E150" s="16">
        <v>272</v>
      </c>
      <c r="F150" s="17">
        <v>31</v>
      </c>
      <c r="G150" s="18" t="str">
        <f t="shared" si="0"/>
        <v>L</v>
      </c>
      <c r="H150" s="40">
        <f t="shared" si="1"/>
        <v>7026.666666666667</v>
      </c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V150" s="12">
        <f t="shared" si="2"/>
        <v>1</v>
      </c>
      <c r="W150" s="12" t="str">
        <f t="shared" si="3"/>
        <v>L</v>
      </c>
      <c r="X150" s="12">
        <f t="shared" si="4"/>
        <v>7026.666666666667</v>
      </c>
      <c r="Y150" s="12">
        <f t="shared" si="8"/>
        <v>1</v>
      </c>
    </row>
    <row r="151" spans="1:25" ht="15.75" customHeight="1" x14ac:dyDescent="0.25">
      <c r="A151" s="1"/>
      <c r="B151" s="21">
        <v>593</v>
      </c>
      <c r="C151" s="22" t="s">
        <v>31</v>
      </c>
      <c r="D151" s="23" t="s">
        <v>12</v>
      </c>
      <c r="E151" s="24">
        <v>345</v>
      </c>
      <c r="F151" s="25">
        <v>100</v>
      </c>
      <c r="G151" s="18" t="str">
        <f t="shared" si="0"/>
        <v>L</v>
      </c>
      <c r="H151" s="40">
        <f t="shared" si="1"/>
        <v>28750</v>
      </c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V151" s="12">
        <f t="shared" si="2"/>
        <v>1</v>
      </c>
      <c r="W151" s="12" t="str">
        <f t="shared" si="3"/>
        <v>L</v>
      </c>
      <c r="X151" s="12">
        <f t="shared" si="4"/>
        <v>28750</v>
      </c>
      <c r="Y151" s="12">
        <f t="shared" si="8"/>
        <v>1</v>
      </c>
    </row>
    <row r="152" spans="1:25" ht="15.75" customHeight="1" x14ac:dyDescent="0.25">
      <c r="A152" s="1"/>
      <c r="B152" s="13">
        <v>594</v>
      </c>
      <c r="C152" s="14" t="s">
        <v>20</v>
      </c>
      <c r="D152" s="15" t="s">
        <v>16</v>
      </c>
      <c r="E152" s="16">
        <v>310</v>
      </c>
      <c r="F152" s="17">
        <v>60</v>
      </c>
      <c r="G152" s="18" t="str">
        <f t="shared" si="0"/>
        <v>M</v>
      </c>
      <c r="H152" s="40">
        <f t="shared" si="1"/>
        <v>15500.000000000002</v>
      </c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V152" s="12">
        <f t="shared" si="2"/>
        <v>1</v>
      </c>
      <c r="W152" s="12" t="str">
        <f t="shared" si="3"/>
        <v>M</v>
      </c>
      <c r="X152" s="12">
        <f t="shared" si="4"/>
        <v>15500</v>
      </c>
      <c r="Y152" s="12">
        <f t="shared" si="8"/>
        <v>1</v>
      </c>
    </row>
    <row r="153" spans="1:25" ht="15.75" customHeight="1" x14ac:dyDescent="0.25">
      <c r="A153" s="1"/>
      <c r="B153" s="21">
        <v>595</v>
      </c>
      <c r="C153" s="22" t="s">
        <v>81</v>
      </c>
      <c r="D153" s="23" t="s">
        <v>16</v>
      </c>
      <c r="E153" s="24">
        <v>270</v>
      </c>
      <c r="F153" s="25">
        <v>30</v>
      </c>
      <c r="G153" s="18" t="str">
        <f t="shared" si="0"/>
        <v>L</v>
      </c>
      <c r="H153" s="40">
        <f t="shared" si="1"/>
        <v>6750</v>
      </c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V153" s="12">
        <f t="shared" si="2"/>
        <v>1</v>
      </c>
      <c r="W153" s="12" t="str">
        <f t="shared" si="3"/>
        <v>L</v>
      </c>
      <c r="X153" s="12">
        <f t="shared" si="4"/>
        <v>6750</v>
      </c>
      <c r="Y153" s="12">
        <f t="shared" si="8"/>
        <v>1</v>
      </c>
    </row>
    <row r="154" spans="1:25" ht="15.75" customHeight="1" x14ac:dyDescent="0.25">
      <c r="A154" s="1"/>
      <c r="B154" s="13">
        <v>596</v>
      </c>
      <c r="C154" s="14" t="s">
        <v>13</v>
      </c>
      <c r="D154" s="15" t="s">
        <v>12</v>
      </c>
      <c r="E154" s="16">
        <v>330</v>
      </c>
      <c r="F154" s="17">
        <v>45</v>
      </c>
      <c r="G154" s="18" t="str">
        <f t="shared" si="0"/>
        <v>S</v>
      </c>
      <c r="H154" s="40">
        <f t="shared" si="1"/>
        <v>12375</v>
      </c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V154" s="12">
        <f t="shared" si="2"/>
        <v>1</v>
      </c>
      <c r="W154" s="12" t="str">
        <f t="shared" si="3"/>
        <v>S</v>
      </c>
      <c r="X154" s="12">
        <f t="shared" si="4"/>
        <v>12375</v>
      </c>
      <c r="Y154" s="12">
        <f t="shared" si="8"/>
        <v>1</v>
      </c>
    </row>
    <row r="155" spans="1:25" ht="15.75" customHeight="1" x14ac:dyDescent="0.25">
      <c r="A155" s="1"/>
      <c r="B155" s="21">
        <v>597</v>
      </c>
      <c r="C155" s="22" t="s">
        <v>24</v>
      </c>
      <c r="D155" s="23" t="s">
        <v>12</v>
      </c>
      <c r="E155" s="24">
        <v>325</v>
      </c>
      <c r="F155" s="25">
        <v>100</v>
      </c>
      <c r="G155" s="18" t="str">
        <f t="shared" si="0"/>
        <v>L</v>
      </c>
      <c r="H155" s="40">
        <f t="shared" si="1"/>
        <v>27083.333333333336</v>
      </c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V155" s="12">
        <f t="shared" si="2"/>
        <v>1</v>
      </c>
      <c r="W155" s="12" t="str">
        <f t="shared" si="3"/>
        <v>L</v>
      </c>
      <c r="X155" s="12">
        <f t="shared" si="4"/>
        <v>27083.333333333336</v>
      </c>
      <c r="Y155" s="12">
        <f t="shared" si="8"/>
        <v>1</v>
      </c>
    </row>
    <row r="156" spans="1:25" ht="15.75" customHeight="1" x14ac:dyDescent="0.25">
      <c r="A156" s="1"/>
      <c r="B156" s="13">
        <v>598</v>
      </c>
      <c r="C156" s="14" t="s">
        <v>52</v>
      </c>
      <c r="D156" s="15" t="s">
        <v>16</v>
      </c>
      <c r="E156" s="16">
        <v>330</v>
      </c>
      <c r="F156" s="17">
        <v>46</v>
      </c>
      <c r="G156" s="18" t="str">
        <f t="shared" si="0"/>
        <v>M</v>
      </c>
      <c r="H156" s="40">
        <f t="shared" si="1"/>
        <v>12650</v>
      </c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V156" s="12">
        <f t="shared" si="2"/>
        <v>1</v>
      </c>
      <c r="W156" s="12" t="str">
        <f t="shared" si="3"/>
        <v>M</v>
      </c>
      <c r="X156" s="12">
        <f t="shared" si="4"/>
        <v>12650</v>
      </c>
      <c r="Y156" s="12">
        <f t="shared" si="8"/>
        <v>1</v>
      </c>
    </row>
    <row r="157" spans="1:25" ht="15.75" customHeight="1" x14ac:dyDescent="0.25">
      <c r="A157" s="1"/>
      <c r="B157" s="21">
        <v>599</v>
      </c>
      <c r="C157" s="22" t="s">
        <v>63</v>
      </c>
      <c r="D157" s="23" t="s">
        <v>12</v>
      </c>
      <c r="E157" s="24">
        <v>488</v>
      </c>
      <c r="F157" s="25">
        <v>83</v>
      </c>
      <c r="G157" s="18" t="str">
        <f t="shared" si="0"/>
        <v>L</v>
      </c>
      <c r="H157" s="40">
        <f t="shared" si="1"/>
        <v>33753.333333333336</v>
      </c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V157" s="12">
        <f t="shared" si="2"/>
        <v>1</v>
      </c>
      <c r="W157" s="12" t="str">
        <f t="shared" si="3"/>
        <v>L</v>
      </c>
      <c r="X157" s="12">
        <f t="shared" si="4"/>
        <v>33753.333333333336</v>
      </c>
      <c r="Y157" s="12">
        <f t="shared" si="8"/>
        <v>1</v>
      </c>
    </row>
    <row r="158" spans="1:25" ht="15.75" customHeight="1" x14ac:dyDescent="0.25">
      <c r="A158" s="1"/>
      <c r="B158" s="13">
        <v>600</v>
      </c>
      <c r="C158" s="14" t="s">
        <v>82</v>
      </c>
      <c r="D158" s="15" t="s">
        <v>16</v>
      </c>
      <c r="E158" s="16">
        <v>325</v>
      </c>
      <c r="F158" s="17">
        <v>97</v>
      </c>
      <c r="G158" s="18" t="str">
        <f t="shared" si="0"/>
        <v>M</v>
      </c>
      <c r="H158" s="40">
        <f t="shared" si="1"/>
        <v>26270.833333333336</v>
      </c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V158" s="12">
        <f t="shared" si="2"/>
        <v>1</v>
      </c>
      <c r="W158" s="12" t="str">
        <f t="shared" si="3"/>
        <v>M</v>
      </c>
      <c r="X158" s="12">
        <f t="shared" si="4"/>
        <v>26270.833333333336</v>
      </c>
      <c r="Y158" s="12">
        <f t="shared" si="8"/>
        <v>1</v>
      </c>
    </row>
    <row r="159" spans="1:25" ht="15.75" customHeight="1" x14ac:dyDescent="0.25">
      <c r="A159" s="1"/>
      <c r="B159" s="21">
        <v>601</v>
      </c>
      <c r="C159" s="22" t="s">
        <v>28</v>
      </c>
      <c r="D159" s="23" t="s">
        <v>16</v>
      </c>
      <c r="E159" s="24">
        <v>246</v>
      </c>
      <c r="F159" s="25">
        <v>100</v>
      </c>
      <c r="G159" s="18" t="str">
        <f t="shared" si="0"/>
        <v>L</v>
      </c>
      <c r="H159" s="40">
        <f t="shared" si="1"/>
        <v>20500</v>
      </c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V159" s="12">
        <f t="shared" si="2"/>
        <v>1</v>
      </c>
      <c r="W159" s="12" t="str">
        <f t="shared" si="3"/>
        <v>L</v>
      </c>
      <c r="X159" s="12">
        <f t="shared" si="4"/>
        <v>20500</v>
      </c>
      <c r="Y159" s="12">
        <f t="shared" si="8"/>
        <v>1</v>
      </c>
    </row>
    <row r="160" spans="1:25" ht="15.75" customHeight="1" x14ac:dyDescent="0.25">
      <c r="A160" s="1"/>
      <c r="B160" s="13">
        <v>602</v>
      </c>
      <c r="C160" s="14" t="s">
        <v>83</v>
      </c>
      <c r="D160" s="15" t="s">
        <v>16</v>
      </c>
      <c r="E160" s="16">
        <v>470</v>
      </c>
      <c r="F160" s="17">
        <v>56</v>
      </c>
      <c r="G160" s="18" t="str">
        <f t="shared" si="0"/>
        <v>S</v>
      </c>
      <c r="H160" s="40">
        <f t="shared" si="1"/>
        <v>21933.333333333336</v>
      </c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V160" s="12">
        <f t="shared" si="2"/>
        <v>1</v>
      </c>
      <c r="W160" s="12" t="str">
        <f t="shared" si="3"/>
        <v>S</v>
      </c>
      <c r="X160" s="12">
        <f t="shared" si="4"/>
        <v>21933.333333333336</v>
      </c>
      <c r="Y160" s="12">
        <f t="shared" si="8"/>
        <v>1</v>
      </c>
    </row>
    <row r="161" spans="1:25" ht="15.75" customHeight="1" x14ac:dyDescent="0.25">
      <c r="A161" s="1"/>
      <c r="B161" s="21">
        <v>603</v>
      </c>
      <c r="C161" s="22" t="s">
        <v>77</v>
      </c>
      <c r="D161" s="23" t="s">
        <v>12</v>
      </c>
      <c r="E161" s="24">
        <v>246</v>
      </c>
      <c r="F161" s="25">
        <v>59</v>
      </c>
      <c r="G161" s="18" t="str">
        <f t="shared" si="0"/>
        <v>S</v>
      </c>
      <c r="H161" s="40">
        <f t="shared" si="1"/>
        <v>12095</v>
      </c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V161" s="12">
        <f t="shared" si="2"/>
        <v>1</v>
      </c>
      <c r="W161" s="12" t="str">
        <f t="shared" si="3"/>
        <v>S</v>
      </c>
      <c r="X161" s="12">
        <f t="shared" si="4"/>
        <v>12095</v>
      </c>
      <c r="Y161" s="12">
        <f t="shared" si="8"/>
        <v>1</v>
      </c>
    </row>
    <row r="162" spans="1:25" ht="15.75" customHeight="1" x14ac:dyDescent="0.25">
      <c r="A162" s="1"/>
      <c r="B162" s="13">
        <v>604</v>
      </c>
      <c r="C162" s="14" t="s">
        <v>33</v>
      </c>
      <c r="D162" s="15" t="s">
        <v>12</v>
      </c>
      <c r="E162" s="16">
        <v>272</v>
      </c>
      <c r="F162" s="17">
        <v>88</v>
      </c>
      <c r="G162" s="18" t="str">
        <f t="shared" si="0"/>
        <v>M</v>
      </c>
      <c r="H162" s="40">
        <f t="shared" si="1"/>
        <v>19946.666666666668</v>
      </c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V162" s="12">
        <f t="shared" si="2"/>
        <v>1</v>
      </c>
      <c r="W162" s="12" t="str">
        <f t="shared" si="3"/>
        <v>M</v>
      </c>
      <c r="X162" s="12">
        <f t="shared" si="4"/>
        <v>19946.666666666668</v>
      </c>
      <c r="Y162" s="12">
        <f t="shared" si="8"/>
        <v>1</v>
      </c>
    </row>
    <row r="163" spans="1:25" ht="15.75" customHeight="1" x14ac:dyDescent="0.25">
      <c r="A163" s="1"/>
      <c r="B163" s="21">
        <v>605</v>
      </c>
      <c r="C163" s="22" t="s">
        <v>62</v>
      </c>
      <c r="D163" s="23" t="s">
        <v>16</v>
      </c>
      <c r="E163" s="24">
        <v>488</v>
      </c>
      <c r="F163" s="25">
        <v>77</v>
      </c>
      <c r="G163" s="18" t="str">
        <f t="shared" si="0"/>
        <v>S</v>
      </c>
      <c r="H163" s="40">
        <f t="shared" si="1"/>
        <v>31313.333333333336</v>
      </c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V163" s="12">
        <f t="shared" si="2"/>
        <v>1</v>
      </c>
      <c r="W163" s="12" t="str">
        <f t="shared" si="3"/>
        <v>S</v>
      </c>
      <c r="X163" s="12">
        <f t="shared" si="4"/>
        <v>31313.333333333336</v>
      </c>
      <c r="Y163" s="12">
        <f t="shared" si="8"/>
        <v>1</v>
      </c>
    </row>
    <row r="164" spans="1:25" ht="15.75" customHeight="1" x14ac:dyDescent="0.25">
      <c r="A164" s="1"/>
      <c r="B164" s="13">
        <v>606</v>
      </c>
      <c r="C164" s="14" t="s">
        <v>83</v>
      </c>
      <c r="D164" s="15" t="s">
        <v>16</v>
      </c>
      <c r="E164" s="16">
        <v>470</v>
      </c>
      <c r="F164" s="17">
        <v>46</v>
      </c>
      <c r="G164" s="18" t="str">
        <f t="shared" si="0"/>
        <v>S</v>
      </c>
      <c r="H164" s="40">
        <f t="shared" si="1"/>
        <v>18016.666666666668</v>
      </c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V164" s="12">
        <f t="shared" si="2"/>
        <v>1</v>
      </c>
      <c r="W164" s="12" t="str">
        <f t="shared" si="3"/>
        <v>S</v>
      </c>
      <c r="X164" s="12">
        <f t="shared" si="4"/>
        <v>18016.666666666668</v>
      </c>
      <c r="Y164" s="12">
        <f t="shared" si="8"/>
        <v>1</v>
      </c>
    </row>
    <row r="165" spans="1:25" ht="15.75" customHeight="1" x14ac:dyDescent="0.25">
      <c r="A165" s="1"/>
      <c r="B165" s="21">
        <v>607</v>
      </c>
      <c r="C165" s="22" t="s">
        <v>57</v>
      </c>
      <c r="D165" s="23" t="s">
        <v>16</v>
      </c>
      <c r="E165" s="24">
        <v>565</v>
      </c>
      <c r="F165" s="25">
        <v>89</v>
      </c>
      <c r="G165" s="18" t="str">
        <f t="shared" si="0"/>
        <v>L</v>
      </c>
      <c r="H165" s="40">
        <f t="shared" si="1"/>
        <v>41904.166666666672</v>
      </c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V165" s="12">
        <f t="shared" si="2"/>
        <v>1</v>
      </c>
      <c r="W165" s="12" t="str">
        <f t="shared" si="3"/>
        <v>L</v>
      </c>
      <c r="X165" s="12">
        <f t="shared" si="4"/>
        <v>41904.166666666672</v>
      </c>
      <c r="Y165" s="12">
        <f t="shared" si="8"/>
        <v>1</v>
      </c>
    </row>
    <row r="166" spans="1:25" ht="15.75" customHeight="1" x14ac:dyDescent="0.25">
      <c r="A166" s="1"/>
      <c r="B166" s="13">
        <v>608</v>
      </c>
      <c r="C166" s="14" t="s">
        <v>48</v>
      </c>
      <c r="D166" s="15" t="s">
        <v>12</v>
      </c>
      <c r="E166" s="16">
        <v>288</v>
      </c>
      <c r="F166" s="17">
        <v>75</v>
      </c>
      <c r="G166" s="18" t="str">
        <f t="shared" si="0"/>
        <v>S</v>
      </c>
      <c r="H166" s="40">
        <f t="shared" si="1"/>
        <v>18000</v>
      </c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V166" s="12">
        <f t="shared" si="2"/>
        <v>1</v>
      </c>
      <c r="W166" s="12" t="str">
        <f t="shared" si="3"/>
        <v>S</v>
      </c>
      <c r="X166" s="12">
        <f t="shared" si="4"/>
        <v>18000</v>
      </c>
      <c r="Y166" s="12">
        <f t="shared" si="8"/>
        <v>1</v>
      </c>
    </row>
    <row r="167" spans="1:25" ht="15.75" customHeight="1" x14ac:dyDescent="0.25">
      <c r="A167" s="1"/>
      <c r="B167" s="21">
        <v>609</v>
      </c>
      <c r="C167" s="22" t="s">
        <v>54</v>
      </c>
      <c r="D167" s="23" t="s">
        <v>16</v>
      </c>
      <c r="E167" s="24">
        <v>520</v>
      </c>
      <c r="F167" s="25">
        <v>79</v>
      </c>
      <c r="G167" s="18" t="str">
        <f t="shared" si="0"/>
        <v>M</v>
      </c>
      <c r="H167" s="40">
        <f t="shared" si="1"/>
        <v>34233.333333333336</v>
      </c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V167" s="12">
        <f t="shared" si="2"/>
        <v>1</v>
      </c>
      <c r="W167" s="12" t="str">
        <f t="shared" si="3"/>
        <v>M</v>
      </c>
      <c r="X167" s="12">
        <f t="shared" si="4"/>
        <v>34233.333333333336</v>
      </c>
      <c r="Y167" s="12">
        <f t="shared" si="8"/>
        <v>1</v>
      </c>
    </row>
    <row r="168" spans="1:25" ht="15.75" customHeight="1" x14ac:dyDescent="0.25">
      <c r="A168" s="1"/>
      <c r="B168" s="13">
        <v>610</v>
      </c>
      <c r="C168" s="14" t="s">
        <v>66</v>
      </c>
      <c r="D168" s="15" t="s">
        <v>16</v>
      </c>
      <c r="E168" s="16">
        <v>520</v>
      </c>
      <c r="F168" s="17">
        <v>78</v>
      </c>
      <c r="G168" s="18" t="str">
        <f t="shared" si="0"/>
        <v>S</v>
      </c>
      <c r="H168" s="40">
        <f t="shared" si="1"/>
        <v>33800</v>
      </c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V168" s="12">
        <f t="shared" si="2"/>
        <v>1</v>
      </c>
      <c r="W168" s="12" t="str">
        <f t="shared" si="3"/>
        <v>S</v>
      </c>
      <c r="X168" s="12">
        <f t="shared" si="4"/>
        <v>33800</v>
      </c>
      <c r="Y168" s="12">
        <f t="shared" si="8"/>
        <v>1</v>
      </c>
    </row>
    <row r="169" spans="1:25" ht="15.75" customHeight="1" x14ac:dyDescent="0.25">
      <c r="A169" s="1"/>
      <c r="B169" s="21">
        <v>611</v>
      </c>
      <c r="C169" s="22" t="s">
        <v>57</v>
      </c>
      <c r="D169" s="23" t="s">
        <v>16</v>
      </c>
      <c r="E169" s="24">
        <v>565</v>
      </c>
      <c r="F169" s="25">
        <v>78</v>
      </c>
      <c r="G169" s="18" t="str">
        <f t="shared" si="0"/>
        <v>L</v>
      </c>
      <c r="H169" s="40">
        <f t="shared" si="1"/>
        <v>36725</v>
      </c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V169" s="12">
        <f t="shared" si="2"/>
        <v>1</v>
      </c>
      <c r="W169" s="12" t="str">
        <f t="shared" si="3"/>
        <v>L</v>
      </c>
      <c r="X169" s="12">
        <f t="shared" si="4"/>
        <v>36725</v>
      </c>
      <c r="Y169" s="12">
        <f t="shared" si="8"/>
        <v>1</v>
      </c>
    </row>
    <row r="170" spans="1:25" ht="15.75" customHeight="1" x14ac:dyDescent="0.25">
      <c r="A170" s="1"/>
      <c r="B170" s="13">
        <v>612</v>
      </c>
      <c r="C170" s="14" t="s">
        <v>81</v>
      </c>
      <c r="D170" s="15" t="s">
        <v>16</v>
      </c>
      <c r="E170" s="16">
        <v>270</v>
      </c>
      <c r="F170" s="17">
        <v>58</v>
      </c>
      <c r="G170" s="18" t="str">
        <f t="shared" si="0"/>
        <v>L</v>
      </c>
      <c r="H170" s="40">
        <f t="shared" si="1"/>
        <v>13050</v>
      </c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V170" s="12">
        <f t="shared" si="2"/>
        <v>1</v>
      </c>
      <c r="W170" s="12" t="str">
        <f t="shared" si="3"/>
        <v>L</v>
      </c>
      <c r="X170" s="12">
        <f t="shared" si="4"/>
        <v>13050</v>
      </c>
      <c r="Y170" s="12">
        <f t="shared" si="8"/>
        <v>1</v>
      </c>
    </row>
    <row r="171" spans="1:25" ht="15.75" customHeight="1" x14ac:dyDescent="0.25">
      <c r="A171" s="1"/>
      <c r="B171" s="21">
        <v>613</v>
      </c>
      <c r="C171" s="22" t="s">
        <v>60</v>
      </c>
      <c r="D171" s="23" t="s">
        <v>16</v>
      </c>
      <c r="E171" s="24">
        <v>488</v>
      </c>
      <c r="F171" s="25">
        <v>86</v>
      </c>
      <c r="G171" s="18" t="str">
        <f t="shared" si="0"/>
        <v>L</v>
      </c>
      <c r="H171" s="40">
        <f t="shared" si="1"/>
        <v>34973.333333333336</v>
      </c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V171" s="12">
        <f t="shared" si="2"/>
        <v>1</v>
      </c>
      <c r="W171" s="12" t="str">
        <f t="shared" si="3"/>
        <v>L</v>
      </c>
      <c r="X171" s="12">
        <f t="shared" si="4"/>
        <v>34973.333333333336</v>
      </c>
      <c r="Y171" s="12">
        <f t="shared" si="8"/>
        <v>1</v>
      </c>
    </row>
    <row r="172" spans="1:25" ht="15.75" customHeight="1" x14ac:dyDescent="0.25">
      <c r="A172" s="1"/>
      <c r="B172" s="13">
        <v>614</v>
      </c>
      <c r="C172" s="14" t="s">
        <v>64</v>
      </c>
      <c r="D172" s="15" t="s">
        <v>16</v>
      </c>
      <c r="E172" s="16">
        <v>209</v>
      </c>
      <c r="F172" s="17">
        <v>33</v>
      </c>
      <c r="G172" s="18" t="str">
        <f t="shared" si="0"/>
        <v>M</v>
      </c>
      <c r="H172" s="40">
        <f t="shared" si="1"/>
        <v>5747.5000000000009</v>
      </c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V172" s="12">
        <f t="shared" si="2"/>
        <v>1</v>
      </c>
      <c r="W172" s="12" t="str">
        <f t="shared" si="3"/>
        <v>M</v>
      </c>
      <c r="X172" s="12">
        <f t="shared" si="4"/>
        <v>5747.5</v>
      </c>
      <c r="Y172" s="12">
        <f t="shared" si="8"/>
        <v>1</v>
      </c>
    </row>
    <row r="173" spans="1:25" ht="15.75" customHeight="1" x14ac:dyDescent="0.25">
      <c r="A173" s="1"/>
      <c r="B173" s="21">
        <v>615</v>
      </c>
      <c r="C173" s="22" t="s">
        <v>79</v>
      </c>
      <c r="D173" s="23" t="s">
        <v>12</v>
      </c>
      <c r="E173" s="24">
        <v>470</v>
      </c>
      <c r="F173" s="25">
        <v>86</v>
      </c>
      <c r="G173" s="18" t="str">
        <f t="shared" si="0"/>
        <v>M</v>
      </c>
      <c r="H173" s="40">
        <f t="shared" si="1"/>
        <v>33683.333333333336</v>
      </c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V173" s="12">
        <f t="shared" si="2"/>
        <v>1</v>
      </c>
      <c r="W173" s="12" t="str">
        <f t="shared" si="3"/>
        <v>M</v>
      </c>
      <c r="X173" s="12">
        <f t="shared" si="4"/>
        <v>33683.333333333336</v>
      </c>
      <c r="Y173" s="12">
        <f t="shared" si="8"/>
        <v>1</v>
      </c>
    </row>
    <row r="174" spans="1:25" ht="15.75" customHeight="1" x14ac:dyDescent="0.25">
      <c r="A174" s="1"/>
      <c r="B174" s="13">
        <v>616</v>
      </c>
      <c r="C174" s="14" t="s">
        <v>73</v>
      </c>
      <c r="D174" s="15" t="s">
        <v>16</v>
      </c>
      <c r="E174" s="16">
        <v>270</v>
      </c>
      <c r="F174" s="17">
        <v>52</v>
      </c>
      <c r="G174" s="18" t="str">
        <f t="shared" si="0"/>
        <v>S</v>
      </c>
      <c r="H174" s="40">
        <f t="shared" si="1"/>
        <v>11700</v>
      </c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V174" s="12">
        <f t="shared" si="2"/>
        <v>1</v>
      </c>
      <c r="W174" s="12" t="str">
        <f t="shared" si="3"/>
        <v>S</v>
      </c>
      <c r="X174" s="12">
        <f t="shared" si="4"/>
        <v>11700</v>
      </c>
      <c r="Y174" s="12">
        <f t="shared" si="8"/>
        <v>1</v>
      </c>
    </row>
    <row r="175" spans="1:25" ht="15.75" customHeight="1" x14ac:dyDescent="0.25">
      <c r="A175" s="1"/>
      <c r="B175" s="21">
        <v>617</v>
      </c>
      <c r="C175" s="22" t="s">
        <v>11</v>
      </c>
      <c r="D175" s="23" t="s">
        <v>16</v>
      </c>
      <c r="E175" s="24">
        <v>410</v>
      </c>
      <c r="F175" s="25">
        <v>30</v>
      </c>
      <c r="G175" s="18" t="str">
        <f t="shared" si="0"/>
        <v>L</v>
      </c>
      <c r="H175" s="40">
        <f t="shared" si="1"/>
        <v>10250</v>
      </c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V175" s="12">
        <f t="shared" si="2"/>
        <v>1</v>
      </c>
      <c r="W175" s="12" t="str">
        <f t="shared" si="3"/>
        <v>L</v>
      </c>
      <c r="X175" s="12">
        <f t="shared" si="4"/>
        <v>10250</v>
      </c>
      <c r="Y175" s="12">
        <f t="shared" si="8"/>
        <v>1</v>
      </c>
    </row>
    <row r="176" spans="1:25" ht="15.75" customHeight="1" x14ac:dyDescent="0.25">
      <c r="A176" s="1"/>
      <c r="B176" s="13">
        <v>618</v>
      </c>
      <c r="C176" s="14" t="s">
        <v>14</v>
      </c>
      <c r="D176" s="15" t="s">
        <v>12</v>
      </c>
      <c r="E176" s="16">
        <v>272</v>
      </c>
      <c r="F176" s="17">
        <v>39</v>
      </c>
      <c r="G176" s="18" t="str">
        <f t="shared" si="0"/>
        <v>L</v>
      </c>
      <c r="H176" s="40">
        <f t="shared" si="1"/>
        <v>8840</v>
      </c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V176" s="12">
        <f t="shared" si="2"/>
        <v>1</v>
      </c>
      <c r="W176" s="12" t="str">
        <f t="shared" si="3"/>
        <v>L</v>
      </c>
      <c r="X176" s="12">
        <f t="shared" si="4"/>
        <v>8840</v>
      </c>
      <c r="Y176" s="12">
        <f t="shared" si="8"/>
        <v>1</v>
      </c>
    </row>
    <row r="177" spans="1:25" ht="15.75" customHeight="1" x14ac:dyDescent="0.25">
      <c r="A177" s="1"/>
      <c r="B177" s="21">
        <v>619</v>
      </c>
      <c r="C177" s="22" t="s">
        <v>80</v>
      </c>
      <c r="D177" s="23" t="s">
        <v>16</v>
      </c>
      <c r="E177" s="24">
        <v>288</v>
      </c>
      <c r="F177" s="25">
        <v>63</v>
      </c>
      <c r="G177" s="18" t="str">
        <f t="shared" si="0"/>
        <v>M</v>
      </c>
      <c r="H177" s="40">
        <f t="shared" si="1"/>
        <v>15120</v>
      </c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V177" s="12">
        <f t="shared" si="2"/>
        <v>1</v>
      </c>
      <c r="W177" s="12" t="str">
        <f t="shared" si="3"/>
        <v>M</v>
      </c>
      <c r="X177" s="12">
        <f t="shared" si="4"/>
        <v>15120</v>
      </c>
      <c r="Y177" s="12">
        <f t="shared" si="8"/>
        <v>1</v>
      </c>
    </row>
    <row r="178" spans="1:25" ht="15.75" customHeight="1" x14ac:dyDescent="0.25">
      <c r="A178" s="1"/>
      <c r="B178" s="13">
        <v>620</v>
      </c>
      <c r="C178" s="14" t="s">
        <v>69</v>
      </c>
      <c r="D178" s="15" t="s">
        <v>12</v>
      </c>
      <c r="E178" s="16">
        <v>272</v>
      </c>
      <c r="F178" s="17">
        <v>90</v>
      </c>
      <c r="G178" s="18" t="str">
        <f t="shared" si="0"/>
        <v>S</v>
      </c>
      <c r="H178" s="40">
        <f t="shared" si="1"/>
        <v>20400</v>
      </c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V178" s="12">
        <f t="shared" si="2"/>
        <v>1</v>
      </c>
      <c r="W178" s="12" t="str">
        <f t="shared" si="3"/>
        <v>S</v>
      </c>
      <c r="X178" s="12">
        <f t="shared" si="4"/>
        <v>20400</v>
      </c>
      <c r="Y178" s="12">
        <f t="shared" si="8"/>
        <v>1</v>
      </c>
    </row>
    <row r="179" spans="1:25" ht="15.75" customHeight="1" x14ac:dyDescent="0.25">
      <c r="A179" s="1"/>
      <c r="B179" s="21">
        <v>621</v>
      </c>
      <c r="C179" s="22" t="s">
        <v>69</v>
      </c>
      <c r="D179" s="23" t="s">
        <v>16</v>
      </c>
      <c r="E179" s="24">
        <v>272</v>
      </c>
      <c r="F179" s="25">
        <v>64</v>
      </c>
      <c r="G179" s="18" t="str">
        <f t="shared" si="0"/>
        <v>S</v>
      </c>
      <c r="H179" s="40">
        <f t="shared" si="1"/>
        <v>14506.666666666668</v>
      </c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V179" s="12">
        <f t="shared" si="2"/>
        <v>1</v>
      </c>
      <c r="W179" s="12" t="str">
        <f t="shared" si="3"/>
        <v>S</v>
      </c>
      <c r="X179" s="12">
        <f t="shared" si="4"/>
        <v>14506.666666666668</v>
      </c>
      <c r="Y179" s="12">
        <f t="shared" si="8"/>
        <v>1</v>
      </c>
    </row>
    <row r="180" spans="1:25" ht="15.75" customHeight="1" x14ac:dyDescent="0.25">
      <c r="A180" s="1"/>
      <c r="B180" s="13">
        <v>622</v>
      </c>
      <c r="C180" s="14" t="s">
        <v>72</v>
      </c>
      <c r="D180" s="15" t="s">
        <v>12</v>
      </c>
      <c r="E180" s="16">
        <v>488</v>
      </c>
      <c r="F180" s="17">
        <v>86</v>
      </c>
      <c r="G180" s="18" t="str">
        <f t="shared" si="0"/>
        <v>S</v>
      </c>
      <c r="H180" s="40">
        <f t="shared" si="1"/>
        <v>34973.333333333336</v>
      </c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V180" s="12">
        <f t="shared" si="2"/>
        <v>1</v>
      </c>
      <c r="W180" s="12" t="str">
        <f t="shared" si="3"/>
        <v>S</v>
      </c>
      <c r="X180" s="12">
        <f t="shared" si="4"/>
        <v>34973.333333333336</v>
      </c>
      <c r="Y180" s="12">
        <f t="shared" si="8"/>
        <v>1</v>
      </c>
    </row>
    <row r="181" spans="1:25" ht="15.75" customHeight="1" x14ac:dyDescent="0.25">
      <c r="A181" s="1"/>
      <c r="B181" s="21">
        <v>623</v>
      </c>
      <c r="C181" s="22" t="s">
        <v>61</v>
      </c>
      <c r="D181" s="23" t="s">
        <v>16</v>
      </c>
      <c r="E181" s="24">
        <v>488</v>
      </c>
      <c r="F181" s="25">
        <v>80</v>
      </c>
      <c r="G181" s="18" t="str">
        <f t="shared" si="0"/>
        <v>M</v>
      </c>
      <c r="H181" s="40">
        <f t="shared" si="1"/>
        <v>32533.333333333336</v>
      </c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V181" s="12">
        <f t="shared" si="2"/>
        <v>1</v>
      </c>
      <c r="W181" s="12" t="str">
        <f t="shared" si="3"/>
        <v>M</v>
      </c>
      <c r="X181" s="12">
        <f t="shared" si="4"/>
        <v>32533.333333333336</v>
      </c>
      <c r="Y181" s="12">
        <f t="shared" si="8"/>
        <v>1</v>
      </c>
    </row>
    <row r="182" spans="1:25" ht="15.75" customHeight="1" x14ac:dyDescent="0.25">
      <c r="A182" s="1"/>
      <c r="B182" s="13">
        <v>624</v>
      </c>
      <c r="C182" s="14" t="s">
        <v>79</v>
      </c>
      <c r="D182" s="15" t="s">
        <v>12</v>
      </c>
      <c r="E182" s="16">
        <v>470</v>
      </c>
      <c r="F182" s="17">
        <v>44</v>
      </c>
      <c r="G182" s="18" t="str">
        <f t="shared" si="0"/>
        <v>M</v>
      </c>
      <c r="H182" s="40">
        <f t="shared" si="1"/>
        <v>17233.333333333336</v>
      </c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V182" s="12">
        <f t="shared" si="2"/>
        <v>1</v>
      </c>
      <c r="W182" s="12" t="str">
        <f t="shared" si="3"/>
        <v>M</v>
      </c>
      <c r="X182" s="12">
        <f t="shared" si="4"/>
        <v>17233.333333333336</v>
      </c>
      <c r="Y182" s="12">
        <f t="shared" si="8"/>
        <v>1</v>
      </c>
    </row>
    <row r="183" spans="1:25" ht="15.75" customHeight="1" x14ac:dyDescent="0.25">
      <c r="A183" s="1"/>
      <c r="B183" s="21">
        <v>625</v>
      </c>
      <c r="C183" s="22" t="s">
        <v>13</v>
      </c>
      <c r="D183" s="23" t="s">
        <v>12</v>
      </c>
      <c r="E183" s="24">
        <v>330</v>
      </c>
      <c r="F183" s="25">
        <v>78</v>
      </c>
      <c r="G183" s="18" t="str">
        <f t="shared" si="0"/>
        <v>S</v>
      </c>
      <c r="H183" s="40">
        <f t="shared" si="1"/>
        <v>21450</v>
      </c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V183" s="12">
        <f t="shared" si="2"/>
        <v>1</v>
      </c>
      <c r="W183" s="12" t="str">
        <f t="shared" si="3"/>
        <v>S</v>
      </c>
      <c r="X183" s="12">
        <f t="shared" si="4"/>
        <v>21450</v>
      </c>
      <c r="Y183" s="12">
        <f t="shared" si="8"/>
        <v>1</v>
      </c>
    </row>
    <row r="184" spans="1:25" ht="15.75" customHeight="1" x14ac:dyDescent="0.25">
      <c r="A184" s="1"/>
      <c r="B184" s="13">
        <v>626</v>
      </c>
      <c r="C184" s="14" t="s">
        <v>37</v>
      </c>
      <c r="D184" s="15" t="s">
        <v>12</v>
      </c>
      <c r="E184" s="16">
        <v>225</v>
      </c>
      <c r="F184" s="17">
        <v>31</v>
      </c>
      <c r="G184" s="18" t="str">
        <f t="shared" si="0"/>
        <v>S</v>
      </c>
      <c r="H184" s="40">
        <f t="shared" si="1"/>
        <v>5812.5</v>
      </c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V184" s="12">
        <f t="shared" si="2"/>
        <v>1</v>
      </c>
      <c r="W184" s="12" t="str">
        <f t="shared" si="3"/>
        <v>S</v>
      </c>
      <c r="X184" s="12">
        <f t="shared" si="4"/>
        <v>5812.5</v>
      </c>
      <c r="Y184" s="12">
        <f t="shared" si="8"/>
        <v>1</v>
      </c>
    </row>
    <row r="185" spans="1:25" ht="15.75" customHeight="1" x14ac:dyDescent="0.25">
      <c r="A185" s="1"/>
      <c r="B185" s="21">
        <v>627</v>
      </c>
      <c r="C185" s="22" t="s">
        <v>44</v>
      </c>
      <c r="D185" s="23" t="s">
        <v>16</v>
      </c>
      <c r="E185" s="24">
        <v>330</v>
      </c>
      <c r="F185" s="25">
        <v>40</v>
      </c>
      <c r="G185" s="18" t="str">
        <f t="shared" si="0"/>
        <v>L</v>
      </c>
      <c r="H185" s="40">
        <f t="shared" si="1"/>
        <v>11000</v>
      </c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V185" s="12">
        <f t="shared" si="2"/>
        <v>1</v>
      </c>
      <c r="W185" s="12" t="str">
        <f t="shared" si="3"/>
        <v>L</v>
      </c>
      <c r="X185" s="12">
        <f t="shared" si="4"/>
        <v>11000</v>
      </c>
      <c r="Y185" s="12">
        <f t="shared" si="8"/>
        <v>1</v>
      </c>
    </row>
    <row r="186" spans="1:25" ht="15.75" customHeight="1" x14ac:dyDescent="0.25">
      <c r="A186" s="1"/>
      <c r="B186" s="13">
        <v>628</v>
      </c>
      <c r="C186" s="14" t="s">
        <v>60</v>
      </c>
      <c r="D186" s="15" t="s">
        <v>16</v>
      </c>
      <c r="E186" s="16">
        <v>488</v>
      </c>
      <c r="F186" s="17">
        <v>35</v>
      </c>
      <c r="G186" s="18" t="str">
        <f t="shared" si="0"/>
        <v>L</v>
      </c>
      <c r="H186" s="40">
        <f t="shared" si="1"/>
        <v>14233.333333333334</v>
      </c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V186" s="12">
        <f t="shared" si="2"/>
        <v>1</v>
      </c>
      <c r="W186" s="12" t="str">
        <f t="shared" si="3"/>
        <v>L</v>
      </c>
      <c r="X186" s="12">
        <f t="shared" si="4"/>
        <v>14233.333333333334</v>
      </c>
      <c r="Y186" s="12">
        <f t="shared" si="8"/>
        <v>1</v>
      </c>
    </row>
    <row r="187" spans="1:25" ht="15.75" customHeight="1" x14ac:dyDescent="0.25">
      <c r="A187" s="1"/>
      <c r="B187" s="21">
        <v>629</v>
      </c>
      <c r="C187" s="22" t="s">
        <v>73</v>
      </c>
      <c r="D187" s="23" t="s">
        <v>16</v>
      </c>
      <c r="E187" s="24">
        <v>270</v>
      </c>
      <c r="F187" s="25">
        <v>65</v>
      </c>
      <c r="G187" s="18" t="str">
        <f t="shared" si="0"/>
        <v>S</v>
      </c>
      <c r="H187" s="40">
        <f t="shared" si="1"/>
        <v>14625</v>
      </c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V187" s="12">
        <f t="shared" si="2"/>
        <v>1</v>
      </c>
      <c r="W187" s="12" t="str">
        <f t="shared" si="3"/>
        <v>S</v>
      </c>
      <c r="X187" s="12">
        <f t="shared" si="4"/>
        <v>14625</v>
      </c>
      <c r="Y187" s="12">
        <f t="shared" si="8"/>
        <v>1</v>
      </c>
    </row>
    <row r="188" spans="1:25" ht="15.75" customHeight="1" x14ac:dyDescent="0.25">
      <c r="A188" s="1"/>
      <c r="B188" s="13">
        <v>630</v>
      </c>
      <c r="C188" s="14" t="s">
        <v>67</v>
      </c>
      <c r="D188" s="15" t="s">
        <v>16</v>
      </c>
      <c r="E188" s="16">
        <v>330</v>
      </c>
      <c r="F188" s="17">
        <v>67</v>
      </c>
      <c r="G188" s="18" t="str">
        <f t="shared" si="0"/>
        <v>S</v>
      </c>
      <c r="H188" s="40">
        <f t="shared" si="1"/>
        <v>18425</v>
      </c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V188" s="12">
        <f t="shared" si="2"/>
        <v>1</v>
      </c>
      <c r="W188" s="12" t="str">
        <f t="shared" si="3"/>
        <v>S</v>
      </c>
      <c r="X188" s="12">
        <f t="shared" si="4"/>
        <v>18425</v>
      </c>
      <c r="Y188" s="12">
        <f t="shared" si="8"/>
        <v>1</v>
      </c>
    </row>
    <row r="189" spans="1:25" ht="15.75" customHeight="1" x14ac:dyDescent="0.25">
      <c r="A189" s="1"/>
      <c r="B189" s="21">
        <v>631</v>
      </c>
      <c r="C189" s="22" t="s">
        <v>32</v>
      </c>
      <c r="D189" s="23" t="s">
        <v>16</v>
      </c>
      <c r="E189" s="24">
        <v>209</v>
      </c>
      <c r="F189" s="25">
        <v>79</v>
      </c>
      <c r="G189" s="18" t="str">
        <f t="shared" si="0"/>
        <v>L</v>
      </c>
      <c r="H189" s="40">
        <f t="shared" si="1"/>
        <v>13759.166666666668</v>
      </c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V189" s="12">
        <f t="shared" si="2"/>
        <v>1</v>
      </c>
      <c r="W189" s="12" t="str">
        <f t="shared" si="3"/>
        <v>L</v>
      </c>
      <c r="X189" s="12">
        <f t="shared" si="4"/>
        <v>13759.166666666668</v>
      </c>
      <c r="Y189" s="12">
        <f t="shared" si="8"/>
        <v>1</v>
      </c>
    </row>
    <row r="190" spans="1:25" ht="15.75" customHeight="1" x14ac:dyDescent="0.25">
      <c r="A190" s="1"/>
      <c r="B190" s="13">
        <v>632</v>
      </c>
      <c r="C190" s="14" t="s">
        <v>70</v>
      </c>
      <c r="D190" s="15" t="s">
        <v>12</v>
      </c>
      <c r="E190" s="16">
        <v>209</v>
      </c>
      <c r="F190" s="17">
        <v>33</v>
      </c>
      <c r="G190" s="18" t="str">
        <f t="shared" si="0"/>
        <v>S</v>
      </c>
      <c r="H190" s="40">
        <f t="shared" si="1"/>
        <v>5747.5000000000009</v>
      </c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V190" s="12">
        <f t="shared" si="2"/>
        <v>1</v>
      </c>
      <c r="W190" s="12" t="str">
        <f t="shared" si="3"/>
        <v>S</v>
      </c>
      <c r="X190" s="12">
        <f t="shared" si="4"/>
        <v>5747.5</v>
      </c>
      <c r="Y190" s="12">
        <f t="shared" si="8"/>
        <v>1</v>
      </c>
    </row>
    <row r="191" spans="1:25" ht="15.75" customHeight="1" x14ac:dyDescent="0.25">
      <c r="A191" s="1"/>
      <c r="B191" s="21">
        <v>633</v>
      </c>
      <c r="C191" s="22" t="s">
        <v>39</v>
      </c>
      <c r="D191" s="23" t="s">
        <v>16</v>
      </c>
      <c r="E191" s="24">
        <v>310</v>
      </c>
      <c r="F191" s="25">
        <v>47</v>
      </c>
      <c r="G191" s="18" t="str">
        <f t="shared" si="0"/>
        <v>S</v>
      </c>
      <c r="H191" s="40">
        <f t="shared" si="1"/>
        <v>12141.666666666668</v>
      </c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V191" s="12">
        <f t="shared" si="2"/>
        <v>1</v>
      </c>
      <c r="W191" s="12" t="str">
        <f t="shared" si="3"/>
        <v>S</v>
      </c>
      <c r="X191" s="12">
        <f t="shared" si="4"/>
        <v>12141.666666666668</v>
      </c>
      <c r="Y191" s="12">
        <f t="shared" si="8"/>
        <v>1</v>
      </c>
    </row>
    <row r="192" spans="1:25" ht="15.75" customHeight="1" x14ac:dyDescent="0.25">
      <c r="A192" s="1"/>
      <c r="B192" s="13">
        <v>634</v>
      </c>
      <c r="C192" s="14" t="s">
        <v>20</v>
      </c>
      <c r="D192" s="15" t="s">
        <v>12</v>
      </c>
      <c r="E192" s="16">
        <v>310</v>
      </c>
      <c r="F192" s="17">
        <v>91</v>
      </c>
      <c r="G192" s="18" t="str">
        <f t="shared" si="0"/>
        <v>M</v>
      </c>
      <c r="H192" s="40">
        <f t="shared" si="1"/>
        <v>23508.333333333336</v>
      </c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V192" s="12">
        <f t="shared" si="2"/>
        <v>1</v>
      </c>
      <c r="W192" s="12" t="str">
        <f t="shared" si="3"/>
        <v>M</v>
      </c>
      <c r="X192" s="12">
        <f t="shared" si="4"/>
        <v>23508.333333333336</v>
      </c>
      <c r="Y192" s="12">
        <f t="shared" si="8"/>
        <v>1</v>
      </c>
    </row>
    <row r="193" spans="1:25" ht="15.75" customHeight="1" x14ac:dyDescent="0.25">
      <c r="A193" s="1"/>
      <c r="B193" s="21">
        <v>635</v>
      </c>
      <c r="C193" s="22" t="s">
        <v>45</v>
      </c>
      <c r="D193" s="23" t="s">
        <v>12</v>
      </c>
      <c r="E193" s="24">
        <v>410</v>
      </c>
      <c r="F193" s="25">
        <v>58</v>
      </c>
      <c r="G193" s="18" t="str">
        <f t="shared" si="0"/>
        <v>M</v>
      </c>
      <c r="H193" s="40">
        <f t="shared" si="1"/>
        <v>19816.666666666668</v>
      </c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V193" s="12">
        <f t="shared" si="2"/>
        <v>1</v>
      </c>
      <c r="W193" s="12" t="str">
        <f t="shared" si="3"/>
        <v>M</v>
      </c>
      <c r="X193" s="12">
        <f t="shared" si="4"/>
        <v>19816.666666666668</v>
      </c>
      <c r="Y193" s="12">
        <f t="shared" si="8"/>
        <v>1</v>
      </c>
    </row>
    <row r="194" spans="1:25" ht="15.75" customHeight="1" x14ac:dyDescent="0.25">
      <c r="A194" s="1"/>
      <c r="B194" s="13">
        <v>636</v>
      </c>
      <c r="C194" s="14" t="s">
        <v>72</v>
      </c>
      <c r="D194" s="15" t="s">
        <v>16</v>
      </c>
      <c r="E194" s="16">
        <v>488</v>
      </c>
      <c r="F194" s="17">
        <v>72</v>
      </c>
      <c r="G194" s="18" t="str">
        <f t="shared" si="0"/>
        <v>S</v>
      </c>
      <c r="H194" s="40">
        <f t="shared" si="1"/>
        <v>29280</v>
      </c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V194" s="12">
        <f t="shared" si="2"/>
        <v>1</v>
      </c>
      <c r="W194" s="12" t="str">
        <f t="shared" si="3"/>
        <v>S</v>
      </c>
      <c r="X194" s="12">
        <f t="shared" si="4"/>
        <v>29280</v>
      </c>
      <c r="Y194" s="12">
        <f t="shared" si="8"/>
        <v>1</v>
      </c>
    </row>
    <row r="195" spans="1:25" ht="15.75" customHeight="1" x14ac:dyDescent="0.25">
      <c r="A195" s="1"/>
      <c r="B195" s="21">
        <v>637</v>
      </c>
      <c r="C195" s="22" t="s">
        <v>60</v>
      </c>
      <c r="D195" s="23" t="s">
        <v>16</v>
      </c>
      <c r="E195" s="24">
        <v>488</v>
      </c>
      <c r="F195" s="25">
        <v>67</v>
      </c>
      <c r="G195" s="18" t="str">
        <f t="shared" si="0"/>
        <v>L</v>
      </c>
      <c r="H195" s="40">
        <f t="shared" si="1"/>
        <v>27246.666666666668</v>
      </c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V195" s="12">
        <f t="shared" si="2"/>
        <v>1</v>
      </c>
      <c r="W195" s="12" t="str">
        <f t="shared" si="3"/>
        <v>L</v>
      </c>
      <c r="X195" s="12">
        <f t="shared" si="4"/>
        <v>27246.666666666668</v>
      </c>
      <c r="Y195" s="12">
        <f t="shared" si="8"/>
        <v>1</v>
      </c>
    </row>
    <row r="196" spans="1:25" ht="15.75" customHeight="1" x14ac:dyDescent="0.25">
      <c r="A196" s="1"/>
      <c r="B196" s="13">
        <v>638</v>
      </c>
      <c r="C196" s="14" t="s">
        <v>64</v>
      </c>
      <c r="D196" s="15" t="s">
        <v>12</v>
      </c>
      <c r="E196" s="16">
        <v>209</v>
      </c>
      <c r="F196" s="17">
        <v>50</v>
      </c>
      <c r="G196" s="18" t="str">
        <f t="shared" si="0"/>
        <v>M</v>
      </c>
      <c r="H196" s="40">
        <f t="shared" si="1"/>
        <v>8708.3333333333339</v>
      </c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V196" s="12">
        <f t="shared" si="2"/>
        <v>1</v>
      </c>
      <c r="W196" s="12" t="str">
        <f t="shared" si="3"/>
        <v>M</v>
      </c>
      <c r="X196" s="12">
        <f t="shared" si="4"/>
        <v>8708.3333333333339</v>
      </c>
      <c r="Y196" s="12">
        <f t="shared" si="8"/>
        <v>1</v>
      </c>
    </row>
    <row r="197" spans="1:25" ht="15.75" customHeight="1" x14ac:dyDescent="0.25">
      <c r="A197" s="1"/>
      <c r="B197" s="21">
        <v>639</v>
      </c>
      <c r="C197" s="22" t="s">
        <v>60</v>
      </c>
      <c r="D197" s="23" t="s">
        <v>16</v>
      </c>
      <c r="E197" s="24">
        <v>488</v>
      </c>
      <c r="F197" s="25">
        <v>38</v>
      </c>
      <c r="G197" s="18" t="str">
        <f t="shared" si="0"/>
        <v>L</v>
      </c>
      <c r="H197" s="40">
        <f t="shared" si="1"/>
        <v>15453.333333333334</v>
      </c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V197" s="12">
        <f t="shared" si="2"/>
        <v>1</v>
      </c>
      <c r="W197" s="12" t="str">
        <f t="shared" si="3"/>
        <v>L</v>
      </c>
      <c r="X197" s="12">
        <f t="shared" si="4"/>
        <v>15453.333333333334</v>
      </c>
      <c r="Y197" s="12">
        <f t="shared" si="8"/>
        <v>1</v>
      </c>
    </row>
    <row r="198" spans="1:25" ht="15.75" customHeight="1" x14ac:dyDescent="0.25">
      <c r="A198" s="1"/>
      <c r="B198" s="13">
        <v>640</v>
      </c>
      <c r="C198" s="14" t="s">
        <v>14</v>
      </c>
      <c r="D198" s="15" t="s">
        <v>12</v>
      </c>
      <c r="E198" s="16">
        <v>272</v>
      </c>
      <c r="F198" s="17">
        <v>80</v>
      </c>
      <c r="G198" s="18" t="str">
        <f t="shared" si="0"/>
        <v>L</v>
      </c>
      <c r="H198" s="40">
        <f t="shared" si="1"/>
        <v>18133.333333333336</v>
      </c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V198" s="12">
        <f t="shared" si="2"/>
        <v>1</v>
      </c>
      <c r="W198" s="12" t="str">
        <f t="shared" si="3"/>
        <v>L</v>
      </c>
      <c r="X198" s="12">
        <f t="shared" si="4"/>
        <v>18133.333333333336</v>
      </c>
      <c r="Y198" s="12">
        <f t="shared" si="8"/>
        <v>1</v>
      </c>
    </row>
    <row r="199" spans="1:25" ht="15.75" customHeight="1" x14ac:dyDescent="0.25">
      <c r="A199" s="1"/>
      <c r="B199" s="21">
        <v>641</v>
      </c>
      <c r="C199" s="22" t="s">
        <v>82</v>
      </c>
      <c r="D199" s="23" t="s">
        <v>12</v>
      </c>
      <c r="E199" s="24">
        <v>325</v>
      </c>
      <c r="F199" s="25">
        <v>47</v>
      </c>
      <c r="G199" s="18" t="str">
        <f t="shared" si="0"/>
        <v>M</v>
      </c>
      <c r="H199" s="40">
        <f t="shared" si="1"/>
        <v>12729.166666666668</v>
      </c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V199" s="12">
        <f t="shared" si="2"/>
        <v>1</v>
      </c>
      <c r="W199" s="12" t="str">
        <f t="shared" si="3"/>
        <v>M</v>
      </c>
      <c r="X199" s="12">
        <f t="shared" si="4"/>
        <v>12729.166666666668</v>
      </c>
      <c r="Y199" s="12">
        <f t="shared" si="8"/>
        <v>1</v>
      </c>
    </row>
    <row r="200" spans="1:25" ht="15.75" customHeight="1" x14ac:dyDescent="0.25">
      <c r="A200" s="1"/>
      <c r="B200" s="13">
        <v>642</v>
      </c>
      <c r="C200" s="14" t="s">
        <v>79</v>
      </c>
      <c r="D200" s="15" t="s">
        <v>16</v>
      </c>
      <c r="E200" s="16">
        <v>470</v>
      </c>
      <c r="F200" s="17">
        <v>54</v>
      </c>
      <c r="G200" s="18" t="str">
        <f t="shared" si="0"/>
        <v>M</v>
      </c>
      <c r="H200" s="40">
        <f t="shared" si="1"/>
        <v>21150</v>
      </c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V200" s="12">
        <f t="shared" si="2"/>
        <v>1</v>
      </c>
      <c r="W200" s="12" t="str">
        <f t="shared" si="3"/>
        <v>M</v>
      </c>
      <c r="X200" s="12">
        <f t="shared" si="4"/>
        <v>21150</v>
      </c>
      <c r="Y200" s="12">
        <f t="shared" si="8"/>
        <v>1</v>
      </c>
    </row>
    <row r="201" spans="1:25" ht="15.75" customHeight="1" x14ac:dyDescent="0.25">
      <c r="A201" s="1"/>
      <c r="B201" s="21">
        <v>643</v>
      </c>
      <c r="C201" s="22" t="s">
        <v>56</v>
      </c>
      <c r="D201" s="23" t="s">
        <v>12</v>
      </c>
      <c r="E201" s="24">
        <v>470</v>
      </c>
      <c r="F201" s="25">
        <v>26</v>
      </c>
      <c r="G201" s="18" t="str">
        <f t="shared" si="0"/>
        <v>L</v>
      </c>
      <c r="H201" s="40">
        <f t="shared" si="1"/>
        <v>10183.333333333334</v>
      </c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V201" s="12">
        <f t="shared" si="2"/>
        <v>1</v>
      </c>
      <c r="W201" s="12" t="str">
        <f t="shared" si="3"/>
        <v>L</v>
      </c>
      <c r="X201" s="12">
        <f t="shared" si="4"/>
        <v>10183.333333333334</v>
      </c>
      <c r="Y201" s="12">
        <f t="shared" si="8"/>
        <v>1</v>
      </c>
    </row>
    <row r="202" spans="1:25" ht="15.75" customHeight="1" x14ac:dyDescent="0.25">
      <c r="A202" s="1"/>
      <c r="B202" s="13">
        <v>644</v>
      </c>
      <c r="C202" s="14" t="s">
        <v>84</v>
      </c>
      <c r="D202" s="15" t="s">
        <v>12</v>
      </c>
      <c r="E202" s="16">
        <v>488</v>
      </c>
      <c r="F202" s="17">
        <v>37</v>
      </c>
      <c r="G202" s="18" t="str">
        <f t="shared" si="0"/>
        <v>M</v>
      </c>
      <c r="H202" s="40">
        <f t="shared" si="1"/>
        <v>15046.666666666668</v>
      </c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V202" s="12">
        <f t="shared" si="2"/>
        <v>1</v>
      </c>
      <c r="W202" s="12" t="str">
        <f t="shared" si="3"/>
        <v>M</v>
      </c>
      <c r="X202" s="12">
        <f t="shared" si="4"/>
        <v>15046.666666666668</v>
      </c>
      <c r="Y202" s="12">
        <f t="shared" si="8"/>
        <v>1</v>
      </c>
    </row>
    <row r="203" spans="1:25" ht="15.75" customHeight="1" x14ac:dyDescent="0.25">
      <c r="A203" s="1"/>
      <c r="B203" s="21">
        <v>645</v>
      </c>
      <c r="C203" s="22" t="s">
        <v>54</v>
      </c>
      <c r="D203" s="23" t="s">
        <v>12</v>
      </c>
      <c r="E203" s="24">
        <v>520</v>
      </c>
      <c r="F203" s="25">
        <v>100</v>
      </c>
      <c r="G203" s="18" t="str">
        <f t="shared" si="0"/>
        <v>M</v>
      </c>
      <c r="H203" s="40">
        <f t="shared" si="1"/>
        <v>43333.333333333336</v>
      </c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V203" s="12">
        <f t="shared" si="2"/>
        <v>1</v>
      </c>
      <c r="W203" s="12" t="str">
        <f t="shared" si="3"/>
        <v>M</v>
      </c>
      <c r="X203" s="12">
        <f t="shared" si="4"/>
        <v>43333.333333333336</v>
      </c>
      <c r="Y203" s="12">
        <f t="shared" si="8"/>
        <v>1</v>
      </c>
    </row>
    <row r="204" spans="1:25" ht="15.75" customHeight="1" x14ac:dyDescent="0.25">
      <c r="A204" s="1"/>
      <c r="B204" s="13">
        <v>646</v>
      </c>
      <c r="C204" s="14" t="s">
        <v>37</v>
      </c>
      <c r="D204" s="15" t="s">
        <v>12</v>
      </c>
      <c r="E204" s="16">
        <v>225</v>
      </c>
      <c r="F204" s="17">
        <v>79</v>
      </c>
      <c r="G204" s="18" t="str">
        <f t="shared" si="0"/>
        <v>S</v>
      </c>
      <c r="H204" s="40">
        <f t="shared" si="1"/>
        <v>14812.5</v>
      </c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V204" s="12">
        <f t="shared" si="2"/>
        <v>1</v>
      </c>
      <c r="W204" s="12" t="str">
        <f t="shared" si="3"/>
        <v>S</v>
      </c>
      <c r="X204" s="12">
        <f t="shared" si="4"/>
        <v>14812.5</v>
      </c>
      <c r="Y204" s="12">
        <f t="shared" si="8"/>
        <v>1</v>
      </c>
    </row>
    <row r="205" spans="1:25" ht="15.75" customHeight="1" x14ac:dyDescent="0.25">
      <c r="A205" s="1"/>
      <c r="B205" s="21">
        <v>647</v>
      </c>
      <c r="C205" s="22" t="s">
        <v>50</v>
      </c>
      <c r="D205" s="23" t="s">
        <v>16</v>
      </c>
      <c r="E205" s="24">
        <v>468</v>
      </c>
      <c r="F205" s="25">
        <v>39</v>
      </c>
      <c r="G205" s="18" t="str">
        <f t="shared" si="0"/>
        <v>L</v>
      </c>
      <c r="H205" s="40">
        <f t="shared" si="1"/>
        <v>15210</v>
      </c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V205" s="12">
        <f t="shared" si="2"/>
        <v>1</v>
      </c>
      <c r="W205" s="12" t="str">
        <f t="shared" si="3"/>
        <v>L</v>
      </c>
      <c r="X205" s="12">
        <f t="shared" si="4"/>
        <v>15210</v>
      </c>
      <c r="Y205" s="12">
        <f t="shared" si="8"/>
        <v>1</v>
      </c>
    </row>
    <row r="206" spans="1:25" ht="15.75" customHeight="1" x14ac:dyDescent="0.25">
      <c r="A206" s="1"/>
      <c r="B206" s="13">
        <v>648</v>
      </c>
      <c r="C206" s="14" t="s">
        <v>66</v>
      </c>
      <c r="D206" s="15" t="s">
        <v>12</v>
      </c>
      <c r="E206" s="16">
        <v>520</v>
      </c>
      <c r="F206" s="17">
        <v>61</v>
      </c>
      <c r="G206" s="18" t="str">
        <f t="shared" si="0"/>
        <v>S</v>
      </c>
      <c r="H206" s="40">
        <f t="shared" si="1"/>
        <v>26433.333333333336</v>
      </c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V206" s="12">
        <f t="shared" si="2"/>
        <v>1</v>
      </c>
      <c r="W206" s="12" t="str">
        <f t="shared" si="3"/>
        <v>S</v>
      </c>
      <c r="X206" s="12">
        <f t="shared" si="4"/>
        <v>26433.333333333336</v>
      </c>
      <c r="Y206" s="12">
        <f t="shared" si="8"/>
        <v>1</v>
      </c>
    </row>
    <row r="207" spans="1:25" ht="15.75" customHeight="1" x14ac:dyDescent="0.25">
      <c r="A207" s="1"/>
      <c r="B207" s="21">
        <v>649</v>
      </c>
      <c r="C207" s="22" t="s">
        <v>63</v>
      </c>
      <c r="D207" s="23" t="s">
        <v>16</v>
      </c>
      <c r="E207" s="24">
        <v>488</v>
      </c>
      <c r="F207" s="25">
        <v>99</v>
      </c>
      <c r="G207" s="18" t="str">
        <f t="shared" si="0"/>
        <v>L</v>
      </c>
      <c r="H207" s="40">
        <f t="shared" si="1"/>
        <v>40260</v>
      </c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V207" s="12">
        <f t="shared" si="2"/>
        <v>1</v>
      </c>
      <c r="W207" s="12" t="str">
        <f t="shared" si="3"/>
        <v>L</v>
      </c>
      <c r="X207" s="12">
        <f t="shared" si="4"/>
        <v>40260</v>
      </c>
      <c r="Y207" s="12">
        <f t="shared" si="8"/>
        <v>1</v>
      </c>
    </row>
    <row r="208" spans="1:25" ht="15.75" customHeight="1" x14ac:dyDescent="0.25">
      <c r="A208" s="1"/>
      <c r="B208" s="13">
        <v>650</v>
      </c>
      <c r="C208" s="14" t="s">
        <v>66</v>
      </c>
      <c r="D208" s="15" t="s">
        <v>12</v>
      </c>
      <c r="E208" s="16">
        <v>520</v>
      </c>
      <c r="F208" s="17">
        <v>66</v>
      </c>
      <c r="G208" s="18" t="str">
        <f t="shared" si="0"/>
        <v>S</v>
      </c>
      <c r="H208" s="40">
        <f t="shared" si="1"/>
        <v>28600.000000000004</v>
      </c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V208" s="12">
        <f t="shared" si="2"/>
        <v>1</v>
      </c>
      <c r="W208" s="12" t="str">
        <f t="shared" si="3"/>
        <v>S</v>
      </c>
      <c r="X208" s="12">
        <f t="shared" si="4"/>
        <v>28600</v>
      </c>
      <c r="Y208" s="12">
        <f t="shared" si="8"/>
        <v>1</v>
      </c>
    </row>
    <row r="209" spans="1:25" ht="15.75" customHeight="1" x14ac:dyDescent="0.25">
      <c r="A209" s="1"/>
      <c r="B209" s="21">
        <v>651</v>
      </c>
      <c r="C209" s="22" t="s">
        <v>81</v>
      </c>
      <c r="D209" s="23" t="s">
        <v>16</v>
      </c>
      <c r="E209" s="24">
        <v>270</v>
      </c>
      <c r="F209" s="25">
        <v>72</v>
      </c>
      <c r="G209" s="18" t="str">
        <f t="shared" si="0"/>
        <v>L</v>
      </c>
      <c r="H209" s="40">
        <f t="shared" si="1"/>
        <v>16200</v>
      </c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V209" s="12">
        <f t="shared" si="2"/>
        <v>1</v>
      </c>
      <c r="W209" s="12" t="str">
        <f t="shared" si="3"/>
        <v>L</v>
      </c>
      <c r="X209" s="12">
        <f t="shared" si="4"/>
        <v>16200</v>
      </c>
      <c r="Y209" s="12">
        <f t="shared" si="8"/>
        <v>1</v>
      </c>
    </row>
    <row r="210" spans="1:25" ht="15.75" customHeight="1" x14ac:dyDescent="0.25">
      <c r="A210" s="1"/>
      <c r="B210" s="13">
        <v>652</v>
      </c>
      <c r="C210" s="14" t="s">
        <v>83</v>
      </c>
      <c r="D210" s="15" t="s">
        <v>16</v>
      </c>
      <c r="E210" s="16">
        <v>470</v>
      </c>
      <c r="F210" s="17">
        <v>60</v>
      </c>
      <c r="G210" s="18" t="str">
        <f t="shared" si="0"/>
        <v>S</v>
      </c>
      <c r="H210" s="40">
        <f t="shared" si="1"/>
        <v>23500</v>
      </c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V210" s="12">
        <f t="shared" si="2"/>
        <v>1</v>
      </c>
      <c r="W210" s="12" t="str">
        <f t="shared" si="3"/>
        <v>S</v>
      </c>
      <c r="X210" s="12">
        <f t="shared" si="4"/>
        <v>23500</v>
      </c>
      <c r="Y210" s="12">
        <f t="shared" si="8"/>
        <v>1</v>
      </c>
    </row>
    <row r="211" spans="1:25" ht="15.75" customHeight="1" x14ac:dyDescent="0.25">
      <c r="A211" s="1"/>
      <c r="B211" s="21">
        <v>653</v>
      </c>
      <c r="C211" s="22" t="s">
        <v>29</v>
      </c>
      <c r="D211" s="23" t="s">
        <v>16</v>
      </c>
      <c r="E211" s="24">
        <v>345</v>
      </c>
      <c r="F211" s="25">
        <v>47</v>
      </c>
      <c r="G211" s="18" t="str">
        <f t="shared" si="0"/>
        <v>M</v>
      </c>
      <c r="H211" s="40">
        <f t="shared" si="1"/>
        <v>13512.5</v>
      </c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V211" s="12">
        <f t="shared" si="2"/>
        <v>1</v>
      </c>
      <c r="W211" s="12" t="str">
        <f t="shared" si="3"/>
        <v>M</v>
      </c>
      <c r="X211" s="12">
        <f t="shared" si="4"/>
        <v>13512.5</v>
      </c>
      <c r="Y211" s="12">
        <f t="shared" si="8"/>
        <v>1</v>
      </c>
    </row>
    <row r="212" spans="1:25" ht="15.75" customHeight="1" x14ac:dyDescent="0.25">
      <c r="A212" s="1"/>
      <c r="B212" s="13">
        <v>654</v>
      </c>
      <c r="C212" s="14" t="s">
        <v>36</v>
      </c>
      <c r="D212" s="15" t="s">
        <v>16</v>
      </c>
      <c r="E212" s="16">
        <v>520</v>
      </c>
      <c r="F212" s="17">
        <v>82</v>
      </c>
      <c r="G212" s="18" t="str">
        <f t="shared" si="0"/>
        <v>L</v>
      </c>
      <c r="H212" s="40">
        <f t="shared" si="1"/>
        <v>35533.333333333336</v>
      </c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V212" s="12">
        <f t="shared" si="2"/>
        <v>1</v>
      </c>
      <c r="W212" s="12" t="str">
        <f t="shared" si="3"/>
        <v>L</v>
      </c>
      <c r="X212" s="12">
        <f t="shared" si="4"/>
        <v>35533.333333333336</v>
      </c>
      <c r="Y212" s="12">
        <f t="shared" si="8"/>
        <v>1</v>
      </c>
    </row>
    <row r="213" spans="1:25" ht="15.75" customHeight="1" x14ac:dyDescent="0.25">
      <c r="A213" s="1"/>
      <c r="B213" s="21">
        <v>655</v>
      </c>
      <c r="C213" s="22" t="s">
        <v>33</v>
      </c>
      <c r="D213" s="23" t="s">
        <v>16</v>
      </c>
      <c r="E213" s="24">
        <v>272</v>
      </c>
      <c r="F213" s="25">
        <v>25</v>
      </c>
      <c r="G213" s="18" t="str">
        <f t="shared" si="0"/>
        <v>M</v>
      </c>
      <c r="H213" s="40">
        <f t="shared" si="1"/>
        <v>5666.666666666667</v>
      </c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V213" s="12">
        <f t="shared" si="2"/>
        <v>1</v>
      </c>
      <c r="W213" s="12" t="str">
        <f t="shared" si="3"/>
        <v>M</v>
      </c>
      <c r="X213" s="12">
        <f t="shared" si="4"/>
        <v>5666.666666666667</v>
      </c>
      <c r="Y213" s="12">
        <f t="shared" si="8"/>
        <v>1</v>
      </c>
    </row>
    <row r="214" spans="1:25" ht="15.75" customHeight="1" x14ac:dyDescent="0.25">
      <c r="A214" s="1"/>
      <c r="B214" s="13">
        <v>656</v>
      </c>
      <c r="C214" s="14" t="s">
        <v>57</v>
      </c>
      <c r="D214" s="15" t="s">
        <v>16</v>
      </c>
      <c r="E214" s="16">
        <v>565</v>
      </c>
      <c r="F214" s="17">
        <v>81</v>
      </c>
      <c r="G214" s="18" t="str">
        <f t="shared" si="0"/>
        <v>L</v>
      </c>
      <c r="H214" s="40">
        <f t="shared" si="1"/>
        <v>38137.5</v>
      </c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V214" s="12">
        <f t="shared" si="2"/>
        <v>1</v>
      </c>
      <c r="W214" s="12" t="str">
        <f t="shared" si="3"/>
        <v>L</v>
      </c>
      <c r="X214" s="12">
        <f t="shared" si="4"/>
        <v>38137.5</v>
      </c>
      <c r="Y214" s="12">
        <f t="shared" si="8"/>
        <v>1</v>
      </c>
    </row>
    <row r="215" spans="1:25" ht="15.75" customHeight="1" x14ac:dyDescent="0.25">
      <c r="A215" s="1"/>
      <c r="B215" s="21">
        <v>657</v>
      </c>
      <c r="C215" s="22" t="s">
        <v>51</v>
      </c>
      <c r="D215" s="23" t="s">
        <v>16</v>
      </c>
      <c r="E215" s="24">
        <v>565</v>
      </c>
      <c r="F215" s="25">
        <v>50</v>
      </c>
      <c r="G215" s="18" t="str">
        <f t="shared" si="0"/>
        <v>S</v>
      </c>
      <c r="H215" s="40">
        <f t="shared" si="1"/>
        <v>23541.666666666668</v>
      </c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V215" s="12">
        <f t="shared" si="2"/>
        <v>1</v>
      </c>
      <c r="W215" s="12" t="str">
        <f t="shared" si="3"/>
        <v>S</v>
      </c>
      <c r="X215" s="12">
        <f t="shared" si="4"/>
        <v>23541.666666666668</v>
      </c>
      <c r="Y215" s="12">
        <f t="shared" si="8"/>
        <v>1</v>
      </c>
    </row>
    <row r="216" spans="1:25" ht="15.75" customHeight="1" x14ac:dyDescent="0.25">
      <c r="A216" s="1"/>
      <c r="B216" s="13">
        <v>658</v>
      </c>
      <c r="C216" s="14" t="s">
        <v>42</v>
      </c>
      <c r="D216" s="15" t="s">
        <v>16</v>
      </c>
      <c r="E216" s="16">
        <v>288</v>
      </c>
      <c r="F216" s="17">
        <v>76</v>
      </c>
      <c r="G216" s="18" t="str">
        <f t="shared" si="0"/>
        <v>L</v>
      </c>
      <c r="H216" s="40">
        <f t="shared" si="1"/>
        <v>18240</v>
      </c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V216" s="12">
        <f t="shared" si="2"/>
        <v>1</v>
      </c>
      <c r="W216" s="12" t="str">
        <f t="shared" si="3"/>
        <v>L</v>
      </c>
      <c r="X216" s="12">
        <f t="shared" si="4"/>
        <v>18240</v>
      </c>
      <c r="Y216" s="12">
        <f t="shared" si="8"/>
        <v>1</v>
      </c>
    </row>
    <row r="217" spans="1:25" ht="15.75" customHeight="1" x14ac:dyDescent="0.25">
      <c r="A217" s="1"/>
      <c r="B217" s="21">
        <v>659</v>
      </c>
      <c r="C217" s="22" t="s">
        <v>29</v>
      </c>
      <c r="D217" s="23" t="s">
        <v>16</v>
      </c>
      <c r="E217" s="24">
        <v>345</v>
      </c>
      <c r="F217" s="25">
        <v>63</v>
      </c>
      <c r="G217" s="18" t="str">
        <f t="shared" si="0"/>
        <v>M</v>
      </c>
      <c r="H217" s="40">
        <f t="shared" si="1"/>
        <v>18112.5</v>
      </c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V217" s="12">
        <f t="shared" si="2"/>
        <v>1</v>
      </c>
      <c r="W217" s="12" t="str">
        <f t="shared" si="3"/>
        <v>M</v>
      </c>
      <c r="X217" s="12">
        <f t="shared" si="4"/>
        <v>18112.5</v>
      </c>
      <c r="Y217" s="12">
        <f t="shared" si="8"/>
        <v>1</v>
      </c>
    </row>
    <row r="218" spans="1:25" ht="15.75" customHeight="1" x14ac:dyDescent="0.25">
      <c r="A218" s="1"/>
      <c r="B218" s="13">
        <v>660</v>
      </c>
      <c r="C218" s="14" t="s">
        <v>36</v>
      </c>
      <c r="D218" s="15" t="s">
        <v>12</v>
      </c>
      <c r="E218" s="16">
        <v>520</v>
      </c>
      <c r="F218" s="17">
        <v>34</v>
      </c>
      <c r="G218" s="18" t="str">
        <f t="shared" si="0"/>
        <v>L</v>
      </c>
      <c r="H218" s="40">
        <f t="shared" si="1"/>
        <v>14733.333333333334</v>
      </c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V218" s="12">
        <f t="shared" si="2"/>
        <v>1</v>
      </c>
      <c r="W218" s="12" t="str">
        <f t="shared" si="3"/>
        <v>L</v>
      </c>
      <c r="X218" s="12">
        <f t="shared" si="4"/>
        <v>14733.333333333334</v>
      </c>
      <c r="Y218" s="12">
        <f t="shared" si="8"/>
        <v>1</v>
      </c>
    </row>
    <row r="219" spans="1:25" ht="15.75" customHeight="1" x14ac:dyDescent="0.25">
      <c r="A219" s="1"/>
      <c r="B219" s="21">
        <v>661</v>
      </c>
      <c r="C219" s="22" t="s">
        <v>59</v>
      </c>
      <c r="D219" s="23" t="s">
        <v>16</v>
      </c>
      <c r="E219" s="24">
        <v>488</v>
      </c>
      <c r="F219" s="25">
        <v>35</v>
      </c>
      <c r="G219" s="18" t="str">
        <f t="shared" si="0"/>
        <v>L</v>
      </c>
      <c r="H219" s="40">
        <f t="shared" si="1"/>
        <v>14233.333333333334</v>
      </c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V219" s="12">
        <f t="shared" si="2"/>
        <v>1</v>
      </c>
      <c r="W219" s="12" t="str">
        <f t="shared" si="3"/>
        <v>L</v>
      </c>
      <c r="X219" s="12">
        <f t="shared" si="4"/>
        <v>14233.333333333334</v>
      </c>
      <c r="Y219" s="12">
        <f t="shared" si="8"/>
        <v>1</v>
      </c>
    </row>
    <row r="220" spans="1:25" ht="15.75" customHeight="1" x14ac:dyDescent="0.25">
      <c r="A220" s="1"/>
      <c r="B220" s="13">
        <v>662</v>
      </c>
      <c r="C220" s="14" t="s">
        <v>82</v>
      </c>
      <c r="D220" s="15" t="s">
        <v>12</v>
      </c>
      <c r="E220" s="16">
        <v>325</v>
      </c>
      <c r="F220" s="17">
        <v>57</v>
      </c>
      <c r="G220" s="18" t="str">
        <f t="shared" si="0"/>
        <v>M</v>
      </c>
      <c r="H220" s="40">
        <f t="shared" si="1"/>
        <v>15437.500000000002</v>
      </c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V220" s="12">
        <f t="shared" si="2"/>
        <v>1</v>
      </c>
      <c r="W220" s="12" t="str">
        <f t="shared" si="3"/>
        <v>M</v>
      </c>
      <c r="X220" s="12">
        <f t="shared" si="4"/>
        <v>15437.5</v>
      </c>
      <c r="Y220" s="12">
        <f t="shared" si="8"/>
        <v>1</v>
      </c>
    </row>
    <row r="221" spans="1:25" ht="15.75" customHeight="1" x14ac:dyDescent="0.25">
      <c r="A221" s="1"/>
      <c r="B221" s="21">
        <v>663</v>
      </c>
      <c r="C221" s="22" t="s">
        <v>44</v>
      </c>
      <c r="D221" s="23" t="s">
        <v>16</v>
      </c>
      <c r="E221" s="24">
        <v>330</v>
      </c>
      <c r="F221" s="25">
        <v>42</v>
      </c>
      <c r="G221" s="18" t="str">
        <f t="shared" si="0"/>
        <v>L</v>
      </c>
      <c r="H221" s="40">
        <f t="shared" si="1"/>
        <v>11550</v>
      </c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V221" s="12">
        <f t="shared" si="2"/>
        <v>1</v>
      </c>
      <c r="W221" s="12" t="str">
        <f t="shared" si="3"/>
        <v>L</v>
      </c>
      <c r="X221" s="12">
        <f t="shared" si="4"/>
        <v>11550</v>
      </c>
      <c r="Y221" s="12">
        <f t="shared" si="8"/>
        <v>1</v>
      </c>
    </row>
    <row r="222" spans="1:25" ht="15.75" customHeight="1" x14ac:dyDescent="0.25">
      <c r="A222" s="1"/>
      <c r="B222" s="13">
        <v>664</v>
      </c>
      <c r="C222" s="14" t="s">
        <v>31</v>
      </c>
      <c r="D222" s="15" t="s">
        <v>12</v>
      </c>
      <c r="E222" s="16">
        <v>345</v>
      </c>
      <c r="F222" s="17">
        <v>67</v>
      </c>
      <c r="G222" s="18" t="str">
        <f t="shared" si="0"/>
        <v>L</v>
      </c>
      <c r="H222" s="40">
        <f t="shared" si="1"/>
        <v>19262.5</v>
      </c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V222" s="12">
        <f t="shared" si="2"/>
        <v>1</v>
      </c>
      <c r="W222" s="12" t="str">
        <f t="shared" si="3"/>
        <v>L</v>
      </c>
      <c r="X222" s="12">
        <f t="shared" si="4"/>
        <v>19262.5</v>
      </c>
      <c r="Y222" s="12">
        <f t="shared" si="8"/>
        <v>1</v>
      </c>
    </row>
    <row r="223" spans="1:25" ht="15.75" customHeight="1" x14ac:dyDescent="0.25">
      <c r="A223" s="1"/>
      <c r="B223" s="21">
        <v>665</v>
      </c>
      <c r="C223" s="22" t="s">
        <v>82</v>
      </c>
      <c r="D223" s="23" t="s">
        <v>16</v>
      </c>
      <c r="E223" s="24">
        <v>325</v>
      </c>
      <c r="F223" s="25">
        <v>34</v>
      </c>
      <c r="G223" s="18" t="str">
        <f t="shared" si="0"/>
        <v>M</v>
      </c>
      <c r="H223" s="40">
        <f t="shared" si="1"/>
        <v>9208.3333333333339</v>
      </c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V223" s="12">
        <f t="shared" si="2"/>
        <v>1</v>
      </c>
      <c r="W223" s="12" t="str">
        <f t="shared" si="3"/>
        <v>M</v>
      </c>
      <c r="X223" s="12">
        <f t="shared" si="4"/>
        <v>9208.3333333333339</v>
      </c>
      <c r="Y223" s="12">
        <f t="shared" si="8"/>
        <v>1</v>
      </c>
    </row>
    <row r="224" spans="1:25" ht="15.75" customHeight="1" x14ac:dyDescent="0.25">
      <c r="A224" s="1"/>
      <c r="B224" s="13">
        <v>666</v>
      </c>
      <c r="C224" s="14" t="s">
        <v>67</v>
      </c>
      <c r="D224" s="15" t="s">
        <v>12</v>
      </c>
      <c r="E224" s="16">
        <v>330</v>
      </c>
      <c r="F224" s="17">
        <v>39</v>
      </c>
      <c r="G224" s="18" t="str">
        <f t="shared" si="0"/>
        <v>S</v>
      </c>
      <c r="H224" s="40">
        <f t="shared" si="1"/>
        <v>10725</v>
      </c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V224" s="12">
        <f t="shared" si="2"/>
        <v>1</v>
      </c>
      <c r="W224" s="12" t="str">
        <f t="shared" si="3"/>
        <v>S</v>
      </c>
      <c r="X224" s="12">
        <f t="shared" si="4"/>
        <v>10725</v>
      </c>
      <c r="Y224" s="12">
        <f t="shared" si="8"/>
        <v>1</v>
      </c>
    </row>
    <row r="225" spans="1:25" ht="15.75" customHeight="1" x14ac:dyDescent="0.25">
      <c r="A225" s="1"/>
      <c r="B225" s="21">
        <v>667</v>
      </c>
      <c r="C225" s="22" t="s">
        <v>68</v>
      </c>
      <c r="D225" s="23" t="s">
        <v>12</v>
      </c>
      <c r="E225" s="24">
        <v>270</v>
      </c>
      <c r="F225" s="25">
        <v>31</v>
      </c>
      <c r="G225" s="18" t="str">
        <f t="shared" si="0"/>
        <v>M</v>
      </c>
      <c r="H225" s="40">
        <f t="shared" si="1"/>
        <v>6975</v>
      </c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V225" s="12">
        <f t="shared" si="2"/>
        <v>1</v>
      </c>
      <c r="W225" s="12" t="str">
        <f t="shared" si="3"/>
        <v>M</v>
      </c>
      <c r="X225" s="12">
        <f t="shared" si="4"/>
        <v>6975</v>
      </c>
      <c r="Y225" s="12">
        <f t="shared" si="8"/>
        <v>1</v>
      </c>
    </row>
    <row r="226" spans="1:25" ht="15.75" customHeight="1" x14ac:dyDescent="0.25">
      <c r="A226" s="1"/>
      <c r="B226" s="13">
        <v>668</v>
      </c>
      <c r="C226" s="14" t="s">
        <v>50</v>
      </c>
      <c r="D226" s="15" t="s">
        <v>12</v>
      </c>
      <c r="E226" s="16">
        <v>468</v>
      </c>
      <c r="F226" s="17">
        <v>87</v>
      </c>
      <c r="G226" s="18" t="str">
        <f t="shared" si="0"/>
        <v>L</v>
      </c>
      <c r="H226" s="40">
        <f t="shared" si="1"/>
        <v>33930</v>
      </c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V226" s="12">
        <f t="shared" si="2"/>
        <v>1</v>
      </c>
      <c r="W226" s="12" t="str">
        <f t="shared" si="3"/>
        <v>L</v>
      </c>
      <c r="X226" s="12">
        <f t="shared" si="4"/>
        <v>33930</v>
      </c>
      <c r="Y226" s="12">
        <f t="shared" si="8"/>
        <v>1</v>
      </c>
    </row>
    <row r="227" spans="1:25" ht="15.75" customHeight="1" x14ac:dyDescent="0.25">
      <c r="A227" s="1"/>
      <c r="B227" s="21">
        <v>669</v>
      </c>
      <c r="C227" s="22" t="s">
        <v>24</v>
      </c>
      <c r="D227" s="23" t="s">
        <v>12</v>
      </c>
      <c r="E227" s="24">
        <v>325</v>
      </c>
      <c r="F227" s="25">
        <v>67</v>
      </c>
      <c r="G227" s="18" t="str">
        <f t="shared" si="0"/>
        <v>L</v>
      </c>
      <c r="H227" s="40">
        <f t="shared" si="1"/>
        <v>18145.833333333336</v>
      </c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V227" s="12">
        <f t="shared" si="2"/>
        <v>1</v>
      </c>
      <c r="W227" s="12" t="str">
        <f t="shared" si="3"/>
        <v>L</v>
      </c>
      <c r="X227" s="12">
        <f t="shared" si="4"/>
        <v>18145.833333333336</v>
      </c>
      <c r="Y227" s="12">
        <f t="shared" si="8"/>
        <v>1</v>
      </c>
    </row>
    <row r="228" spans="1:25" ht="15.75" customHeight="1" x14ac:dyDescent="0.25">
      <c r="A228" s="1"/>
      <c r="B228" s="13">
        <v>670</v>
      </c>
      <c r="C228" s="14" t="s">
        <v>17</v>
      </c>
      <c r="D228" s="15" t="s">
        <v>16</v>
      </c>
      <c r="E228" s="16">
        <v>565</v>
      </c>
      <c r="F228" s="17">
        <v>67</v>
      </c>
      <c r="G228" s="18" t="str">
        <f t="shared" si="0"/>
        <v>M</v>
      </c>
      <c r="H228" s="40">
        <f t="shared" si="1"/>
        <v>31545.833333333336</v>
      </c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V228" s="12">
        <f t="shared" si="2"/>
        <v>1</v>
      </c>
      <c r="W228" s="12" t="str">
        <f t="shared" si="3"/>
        <v>M</v>
      </c>
      <c r="X228" s="12">
        <f t="shared" si="4"/>
        <v>31545.833333333336</v>
      </c>
      <c r="Y228" s="12">
        <f t="shared" si="8"/>
        <v>1</v>
      </c>
    </row>
    <row r="229" spans="1:25" ht="15.75" customHeight="1" x14ac:dyDescent="0.25">
      <c r="A229" s="1"/>
      <c r="B229" s="21">
        <v>671</v>
      </c>
      <c r="C229" s="22" t="s">
        <v>85</v>
      </c>
      <c r="D229" s="23" t="s">
        <v>12</v>
      </c>
      <c r="E229" s="24">
        <v>325</v>
      </c>
      <c r="F229" s="25">
        <v>41</v>
      </c>
      <c r="G229" s="18" t="str">
        <f t="shared" si="0"/>
        <v>S</v>
      </c>
      <c r="H229" s="40">
        <f t="shared" si="1"/>
        <v>11104.166666666668</v>
      </c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V229" s="12">
        <f t="shared" si="2"/>
        <v>1</v>
      </c>
      <c r="W229" s="12" t="str">
        <f t="shared" si="3"/>
        <v>S</v>
      </c>
      <c r="X229" s="12">
        <f t="shared" si="4"/>
        <v>11104.166666666668</v>
      </c>
      <c r="Y229" s="12">
        <f t="shared" si="8"/>
        <v>1</v>
      </c>
    </row>
    <row r="230" spans="1:25" ht="15.75" customHeight="1" x14ac:dyDescent="0.25">
      <c r="A230" s="1"/>
      <c r="B230" s="13">
        <v>672</v>
      </c>
      <c r="C230" s="14" t="s">
        <v>42</v>
      </c>
      <c r="D230" s="15" t="s">
        <v>16</v>
      </c>
      <c r="E230" s="16">
        <v>288</v>
      </c>
      <c r="F230" s="17">
        <v>49</v>
      </c>
      <c r="G230" s="18" t="str">
        <f t="shared" si="0"/>
        <v>L</v>
      </c>
      <c r="H230" s="40">
        <f t="shared" si="1"/>
        <v>11760</v>
      </c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V230" s="12">
        <f t="shared" si="2"/>
        <v>1</v>
      </c>
      <c r="W230" s="12" t="str">
        <f t="shared" si="3"/>
        <v>L</v>
      </c>
      <c r="X230" s="12">
        <f t="shared" si="4"/>
        <v>11760</v>
      </c>
      <c r="Y230" s="12">
        <f t="shared" si="8"/>
        <v>1</v>
      </c>
    </row>
    <row r="231" spans="1:25" ht="15.75" customHeight="1" x14ac:dyDescent="0.25">
      <c r="A231" s="1"/>
      <c r="B231" s="21">
        <v>673</v>
      </c>
      <c r="C231" s="22" t="s">
        <v>72</v>
      </c>
      <c r="D231" s="23" t="s">
        <v>16</v>
      </c>
      <c r="E231" s="24">
        <v>488</v>
      </c>
      <c r="F231" s="25">
        <v>94</v>
      </c>
      <c r="G231" s="18" t="str">
        <f t="shared" si="0"/>
        <v>S</v>
      </c>
      <c r="H231" s="40">
        <f t="shared" si="1"/>
        <v>38226.666666666672</v>
      </c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V231" s="12">
        <f t="shared" si="2"/>
        <v>1</v>
      </c>
      <c r="W231" s="12" t="str">
        <f t="shared" si="3"/>
        <v>S</v>
      </c>
      <c r="X231" s="12">
        <f t="shared" si="4"/>
        <v>38226.666666666672</v>
      </c>
      <c r="Y231" s="12">
        <f t="shared" si="8"/>
        <v>1</v>
      </c>
    </row>
    <row r="232" spans="1:25" ht="15.75" customHeight="1" x14ac:dyDescent="0.25">
      <c r="A232" s="1"/>
      <c r="B232" s="13">
        <v>674</v>
      </c>
      <c r="C232" s="14" t="s">
        <v>53</v>
      </c>
      <c r="D232" s="15" t="s">
        <v>16</v>
      </c>
      <c r="E232" s="16">
        <v>325</v>
      </c>
      <c r="F232" s="17">
        <v>29</v>
      </c>
      <c r="G232" s="18" t="str">
        <f t="shared" si="0"/>
        <v>M</v>
      </c>
      <c r="H232" s="40">
        <f t="shared" si="1"/>
        <v>7854.1666666666679</v>
      </c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V232" s="12">
        <f t="shared" si="2"/>
        <v>1</v>
      </c>
      <c r="W232" s="12" t="str">
        <f t="shared" si="3"/>
        <v>M</v>
      </c>
      <c r="X232" s="12">
        <f t="shared" si="4"/>
        <v>7854.166666666667</v>
      </c>
      <c r="Y232" s="12">
        <f t="shared" si="8"/>
        <v>1</v>
      </c>
    </row>
    <row r="233" spans="1:25" ht="15.75" customHeight="1" x14ac:dyDescent="0.25">
      <c r="A233" s="1"/>
      <c r="B233" s="21">
        <v>675</v>
      </c>
      <c r="C233" s="22" t="s">
        <v>61</v>
      </c>
      <c r="D233" s="23" t="s">
        <v>12</v>
      </c>
      <c r="E233" s="24">
        <v>488</v>
      </c>
      <c r="F233" s="25">
        <v>36</v>
      </c>
      <c r="G233" s="18" t="str">
        <f t="shared" si="0"/>
        <v>M</v>
      </c>
      <c r="H233" s="40">
        <f t="shared" si="1"/>
        <v>14640</v>
      </c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V233" s="12">
        <f t="shared" si="2"/>
        <v>1</v>
      </c>
      <c r="W233" s="12" t="str">
        <f t="shared" si="3"/>
        <v>M</v>
      </c>
      <c r="X233" s="12">
        <f t="shared" si="4"/>
        <v>14640</v>
      </c>
      <c r="Y233" s="12">
        <f t="shared" si="8"/>
        <v>1</v>
      </c>
    </row>
    <row r="234" spans="1:25" ht="15.75" customHeight="1" x14ac:dyDescent="0.25">
      <c r="A234" s="1"/>
      <c r="B234" s="13">
        <v>676</v>
      </c>
      <c r="C234" s="14" t="s">
        <v>83</v>
      </c>
      <c r="D234" s="15" t="s">
        <v>16</v>
      </c>
      <c r="E234" s="16">
        <v>470</v>
      </c>
      <c r="F234" s="17">
        <v>93</v>
      </c>
      <c r="G234" s="18" t="str">
        <f t="shared" si="0"/>
        <v>S</v>
      </c>
      <c r="H234" s="40">
        <f t="shared" si="1"/>
        <v>36425</v>
      </c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V234" s="12">
        <f t="shared" si="2"/>
        <v>1</v>
      </c>
      <c r="W234" s="12" t="str">
        <f t="shared" si="3"/>
        <v>S</v>
      </c>
      <c r="X234" s="12">
        <f t="shared" si="4"/>
        <v>36425</v>
      </c>
      <c r="Y234" s="12">
        <f t="shared" si="8"/>
        <v>1</v>
      </c>
    </row>
    <row r="235" spans="1:25" ht="15.75" customHeight="1" x14ac:dyDescent="0.25">
      <c r="A235" s="1"/>
      <c r="B235" s="21">
        <v>677</v>
      </c>
      <c r="C235" s="22" t="s">
        <v>76</v>
      </c>
      <c r="D235" s="23" t="s">
        <v>12</v>
      </c>
      <c r="E235" s="24">
        <v>225</v>
      </c>
      <c r="F235" s="25">
        <v>38</v>
      </c>
      <c r="G235" s="18" t="str">
        <f t="shared" si="0"/>
        <v>M</v>
      </c>
      <c r="H235" s="40">
        <f t="shared" si="1"/>
        <v>7125</v>
      </c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V235" s="12">
        <f t="shared" si="2"/>
        <v>1</v>
      </c>
      <c r="W235" s="12" t="str">
        <f t="shared" si="3"/>
        <v>M</v>
      </c>
      <c r="X235" s="12">
        <f t="shared" si="4"/>
        <v>7125</v>
      </c>
      <c r="Y235" s="12">
        <f t="shared" si="8"/>
        <v>1</v>
      </c>
    </row>
    <row r="236" spans="1:25" ht="15.75" customHeight="1" x14ac:dyDescent="0.25">
      <c r="A236" s="1"/>
      <c r="B236" s="13">
        <v>678</v>
      </c>
      <c r="C236" s="14" t="s">
        <v>59</v>
      </c>
      <c r="D236" s="15" t="s">
        <v>16</v>
      </c>
      <c r="E236" s="16">
        <v>488</v>
      </c>
      <c r="F236" s="17">
        <v>42</v>
      </c>
      <c r="G236" s="18" t="str">
        <f t="shared" si="0"/>
        <v>L</v>
      </c>
      <c r="H236" s="40">
        <f t="shared" si="1"/>
        <v>17080</v>
      </c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V236" s="12">
        <f t="shared" si="2"/>
        <v>1</v>
      </c>
      <c r="W236" s="12" t="str">
        <f t="shared" si="3"/>
        <v>L</v>
      </c>
      <c r="X236" s="12">
        <f t="shared" si="4"/>
        <v>17080</v>
      </c>
      <c r="Y236" s="12">
        <f t="shared" si="8"/>
        <v>1</v>
      </c>
    </row>
    <row r="237" spans="1:25" ht="15.75" customHeight="1" x14ac:dyDescent="0.25">
      <c r="A237" s="1"/>
      <c r="B237" s="21">
        <v>679</v>
      </c>
      <c r="C237" s="22" t="s">
        <v>77</v>
      </c>
      <c r="D237" s="23" t="s">
        <v>16</v>
      </c>
      <c r="E237" s="24">
        <v>246</v>
      </c>
      <c r="F237" s="25">
        <v>81</v>
      </c>
      <c r="G237" s="18" t="str">
        <f t="shared" si="0"/>
        <v>S</v>
      </c>
      <c r="H237" s="40">
        <f t="shared" si="1"/>
        <v>16605</v>
      </c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V237" s="12">
        <f t="shared" si="2"/>
        <v>1</v>
      </c>
      <c r="W237" s="12" t="str">
        <f t="shared" si="3"/>
        <v>S</v>
      </c>
      <c r="X237" s="12">
        <f t="shared" si="4"/>
        <v>16605</v>
      </c>
      <c r="Y237" s="12">
        <f t="shared" si="8"/>
        <v>1</v>
      </c>
    </row>
    <row r="238" spans="1:25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</row>
    <row r="239" spans="1:25" ht="15" customHeight="1" x14ac:dyDescent="0.25">
      <c r="I239" s="37"/>
    </row>
    <row r="240" spans="1:25" ht="15" customHeight="1" x14ac:dyDescent="0.25">
      <c r="I240" s="37"/>
    </row>
    <row r="241" spans="9:9" ht="15" customHeight="1" x14ac:dyDescent="0.25">
      <c r="I241" s="37"/>
    </row>
    <row r="242" spans="9:9" ht="15" customHeight="1" x14ac:dyDescent="0.25">
      <c r="I242" s="37"/>
    </row>
    <row r="243" spans="9:9" ht="15.75" customHeight="1" x14ac:dyDescent="0.25">
      <c r="I243" s="37"/>
    </row>
    <row r="244" spans="9:9" ht="15.75" customHeight="1" x14ac:dyDescent="0.25">
      <c r="I244" s="37"/>
    </row>
    <row r="245" spans="9:9" ht="15.75" customHeight="1" x14ac:dyDescent="0.25">
      <c r="I245" s="37"/>
    </row>
    <row r="246" spans="9:9" ht="15.75" customHeight="1" x14ac:dyDescent="0.25">
      <c r="I246" s="37"/>
    </row>
    <row r="247" spans="9:9" ht="15.75" customHeight="1" x14ac:dyDescent="0.25">
      <c r="I247" s="37"/>
    </row>
    <row r="248" spans="9:9" ht="15.75" customHeight="1" x14ac:dyDescent="0.25">
      <c r="I248" s="37"/>
    </row>
    <row r="249" spans="9:9" ht="15.75" customHeight="1" x14ac:dyDescent="0.25">
      <c r="I249" s="37"/>
    </row>
    <row r="250" spans="9:9" ht="15.75" customHeight="1" x14ac:dyDescent="0.25">
      <c r="I250" s="37"/>
    </row>
    <row r="251" spans="9:9" ht="15.75" customHeight="1" x14ac:dyDescent="0.25">
      <c r="I251" s="37"/>
    </row>
    <row r="252" spans="9:9" ht="15.75" customHeight="1" x14ac:dyDescent="0.25">
      <c r="I252" s="37"/>
    </row>
    <row r="253" spans="9:9" ht="15.75" customHeight="1" x14ac:dyDescent="0.25">
      <c r="I253" s="37"/>
    </row>
    <row r="254" spans="9:9" ht="15.75" customHeight="1" x14ac:dyDescent="0.25">
      <c r="I254" s="37"/>
    </row>
    <row r="255" spans="9:9" ht="15.75" customHeight="1" x14ac:dyDescent="0.25">
      <c r="I255" s="37"/>
    </row>
    <row r="256" spans="9:9" ht="15.75" customHeight="1" x14ac:dyDescent="0.25">
      <c r="I256" s="37"/>
    </row>
    <row r="257" spans="9:9" ht="15.75" customHeight="1" x14ac:dyDescent="0.25">
      <c r="I257" s="37"/>
    </row>
    <row r="258" spans="9:9" ht="15.75" customHeight="1" x14ac:dyDescent="0.25">
      <c r="I258" s="37"/>
    </row>
    <row r="259" spans="9:9" ht="15.75" customHeight="1" x14ac:dyDescent="0.25">
      <c r="I259" s="37"/>
    </row>
    <row r="260" spans="9:9" ht="15.75" customHeight="1" x14ac:dyDescent="0.25">
      <c r="I260" s="37"/>
    </row>
    <row r="261" spans="9:9" ht="15.75" customHeight="1" x14ac:dyDescent="0.25">
      <c r="I261" s="37"/>
    </row>
    <row r="262" spans="9:9" ht="15.75" customHeight="1" x14ac:dyDescent="0.25">
      <c r="I262" s="37"/>
    </row>
    <row r="263" spans="9:9" ht="15.75" customHeight="1" x14ac:dyDescent="0.25">
      <c r="I263" s="37"/>
    </row>
    <row r="264" spans="9:9" ht="15.75" customHeight="1" x14ac:dyDescent="0.25">
      <c r="I264" s="37"/>
    </row>
    <row r="265" spans="9:9" ht="15.75" customHeight="1" x14ac:dyDescent="0.25">
      <c r="I265" s="37"/>
    </row>
    <row r="266" spans="9:9" ht="15.75" customHeight="1" x14ac:dyDescent="0.25">
      <c r="I266" s="37"/>
    </row>
    <row r="267" spans="9:9" ht="15.75" customHeight="1" x14ac:dyDescent="0.25">
      <c r="I267" s="37"/>
    </row>
    <row r="268" spans="9:9" ht="15.75" customHeight="1" x14ac:dyDescent="0.25">
      <c r="I268" s="37"/>
    </row>
    <row r="269" spans="9:9" ht="15.75" customHeight="1" x14ac:dyDescent="0.25">
      <c r="I269" s="37"/>
    </row>
    <row r="270" spans="9:9" ht="15.75" customHeight="1" x14ac:dyDescent="0.25">
      <c r="I270" s="37"/>
    </row>
    <row r="271" spans="9:9" ht="15.75" customHeight="1" x14ac:dyDescent="0.25">
      <c r="I271" s="37"/>
    </row>
    <row r="272" spans="9:9" ht="15.75" customHeight="1" x14ac:dyDescent="0.25">
      <c r="I272" s="37"/>
    </row>
    <row r="273" spans="9:9" ht="15.75" customHeight="1" x14ac:dyDescent="0.25">
      <c r="I273" s="37"/>
    </row>
    <row r="274" spans="9:9" ht="15.75" customHeight="1" x14ac:dyDescent="0.25">
      <c r="I274" s="37"/>
    </row>
    <row r="275" spans="9:9" ht="15.75" customHeight="1" x14ac:dyDescent="0.25">
      <c r="I275" s="37"/>
    </row>
    <row r="276" spans="9:9" ht="15.75" customHeight="1" x14ac:dyDescent="0.25">
      <c r="I276" s="37"/>
    </row>
    <row r="277" spans="9:9" ht="15.75" customHeight="1" x14ac:dyDescent="0.25">
      <c r="I277" s="37"/>
    </row>
    <row r="278" spans="9:9" ht="15.75" customHeight="1" x14ac:dyDescent="0.25">
      <c r="I278" s="37"/>
    </row>
    <row r="279" spans="9:9" ht="15.75" customHeight="1" x14ac:dyDescent="0.25">
      <c r="I279" s="37"/>
    </row>
    <row r="280" spans="9:9" ht="15.75" customHeight="1" x14ac:dyDescent="0.25">
      <c r="I280" s="37"/>
    </row>
    <row r="281" spans="9:9" ht="15.75" customHeight="1" x14ac:dyDescent="0.25">
      <c r="I281" s="37"/>
    </row>
    <row r="282" spans="9:9" ht="15.75" customHeight="1" x14ac:dyDescent="0.25">
      <c r="I282" s="37"/>
    </row>
    <row r="283" spans="9:9" ht="15.75" customHeight="1" x14ac:dyDescent="0.25">
      <c r="I283" s="37"/>
    </row>
    <row r="284" spans="9:9" ht="15.75" customHeight="1" x14ac:dyDescent="0.25">
      <c r="I284" s="37"/>
    </row>
    <row r="285" spans="9:9" ht="15.75" customHeight="1" x14ac:dyDescent="0.25">
      <c r="I285" s="37"/>
    </row>
    <row r="286" spans="9:9" ht="15.75" customHeight="1" x14ac:dyDescent="0.25">
      <c r="I286" s="37"/>
    </row>
    <row r="287" spans="9:9" ht="15.75" customHeight="1" x14ac:dyDescent="0.25">
      <c r="I287" s="37"/>
    </row>
    <row r="288" spans="9:9" ht="15.75" customHeight="1" x14ac:dyDescent="0.25">
      <c r="I288" s="37"/>
    </row>
    <row r="289" spans="9:9" ht="15.75" customHeight="1" x14ac:dyDescent="0.25">
      <c r="I289" s="37"/>
    </row>
    <row r="290" spans="9:9" ht="15.75" customHeight="1" x14ac:dyDescent="0.25">
      <c r="I290" s="37"/>
    </row>
    <row r="291" spans="9:9" ht="15.75" customHeight="1" x14ac:dyDescent="0.25">
      <c r="I291" s="37"/>
    </row>
    <row r="292" spans="9:9" ht="15.75" customHeight="1" x14ac:dyDescent="0.25">
      <c r="I292" s="37"/>
    </row>
    <row r="293" spans="9:9" ht="15.75" customHeight="1" x14ac:dyDescent="0.25">
      <c r="I293" s="37"/>
    </row>
    <row r="294" spans="9:9" ht="15.75" customHeight="1" x14ac:dyDescent="0.25">
      <c r="I294" s="37"/>
    </row>
    <row r="295" spans="9:9" ht="15.75" customHeight="1" x14ac:dyDescent="0.25">
      <c r="I295" s="37"/>
    </row>
    <row r="296" spans="9:9" ht="15.75" customHeight="1" x14ac:dyDescent="0.25">
      <c r="I296" s="37"/>
    </row>
    <row r="297" spans="9:9" ht="15.75" customHeight="1" x14ac:dyDescent="0.25">
      <c r="I297" s="37"/>
    </row>
    <row r="298" spans="9:9" ht="15.75" customHeight="1" x14ac:dyDescent="0.25">
      <c r="I298" s="37"/>
    </row>
    <row r="299" spans="9:9" ht="15.75" customHeight="1" x14ac:dyDescent="0.25">
      <c r="I299" s="37"/>
    </row>
    <row r="300" spans="9:9" ht="15.75" customHeight="1" x14ac:dyDescent="0.25">
      <c r="I300" s="37"/>
    </row>
    <row r="301" spans="9:9" ht="15.75" customHeight="1" x14ac:dyDescent="0.25">
      <c r="I301" s="37"/>
    </row>
    <row r="302" spans="9:9" ht="15.75" customHeight="1" x14ac:dyDescent="0.25">
      <c r="I302" s="37"/>
    </row>
    <row r="303" spans="9:9" ht="15.75" customHeight="1" x14ac:dyDescent="0.25">
      <c r="I303" s="37"/>
    </row>
    <row r="304" spans="9:9" ht="15.75" customHeight="1" x14ac:dyDescent="0.25">
      <c r="I304" s="37"/>
    </row>
    <row r="305" spans="9:9" ht="15.75" customHeight="1" x14ac:dyDescent="0.25">
      <c r="I305" s="37"/>
    </row>
    <row r="306" spans="9:9" ht="15.75" customHeight="1" x14ac:dyDescent="0.25">
      <c r="I306" s="37"/>
    </row>
    <row r="307" spans="9:9" ht="15.75" customHeight="1" x14ac:dyDescent="0.25">
      <c r="I307" s="37"/>
    </row>
    <row r="308" spans="9:9" ht="15.75" customHeight="1" x14ac:dyDescent="0.25">
      <c r="I308" s="37"/>
    </row>
    <row r="309" spans="9:9" ht="15.75" customHeight="1" x14ac:dyDescent="0.25">
      <c r="I309" s="37"/>
    </row>
    <row r="310" spans="9:9" ht="15.75" customHeight="1" x14ac:dyDescent="0.25">
      <c r="I310" s="37"/>
    </row>
    <row r="311" spans="9:9" ht="15.75" customHeight="1" x14ac:dyDescent="0.25">
      <c r="I311" s="37"/>
    </row>
    <row r="312" spans="9:9" ht="15.75" customHeight="1" x14ac:dyDescent="0.25">
      <c r="I312" s="37"/>
    </row>
    <row r="313" spans="9:9" ht="15.75" customHeight="1" x14ac:dyDescent="0.25">
      <c r="I313" s="37"/>
    </row>
    <row r="314" spans="9:9" ht="15.75" customHeight="1" x14ac:dyDescent="0.25">
      <c r="I314" s="37"/>
    </row>
    <row r="315" spans="9:9" ht="15.75" customHeight="1" x14ac:dyDescent="0.25">
      <c r="I315" s="37"/>
    </row>
    <row r="316" spans="9:9" ht="15.75" customHeight="1" x14ac:dyDescent="0.25">
      <c r="I316" s="37"/>
    </row>
    <row r="317" spans="9:9" ht="15.75" customHeight="1" x14ac:dyDescent="0.25">
      <c r="I317" s="37"/>
    </row>
    <row r="318" spans="9:9" ht="15.75" customHeight="1" x14ac:dyDescent="0.25">
      <c r="I318" s="37"/>
    </row>
    <row r="319" spans="9:9" ht="15.75" customHeight="1" x14ac:dyDescent="0.25">
      <c r="I319" s="37"/>
    </row>
    <row r="320" spans="9:9" ht="15.75" customHeight="1" x14ac:dyDescent="0.25">
      <c r="I320" s="37"/>
    </row>
    <row r="321" spans="9:9" ht="15.75" customHeight="1" x14ac:dyDescent="0.25">
      <c r="I321" s="37"/>
    </row>
    <row r="322" spans="9:9" ht="15.75" customHeight="1" x14ac:dyDescent="0.25">
      <c r="I322" s="37"/>
    </row>
    <row r="323" spans="9:9" ht="15.75" customHeight="1" x14ac:dyDescent="0.25">
      <c r="I323" s="37"/>
    </row>
    <row r="324" spans="9:9" ht="15.75" customHeight="1" x14ac:dyDescent="0.25">
      <c r="I324" s="37"/>
    </row>
    <row r="325" spans="9:9" ht="15.75" customHeight="1" x14ac:dyDescent="0.25">
      <c r="I325" s="37"/>
    </row>
    <row r="326" spans="9:9" ht="15.75" customHeight="1" x14ac:dyDescent="0.25">
      <c r="I326" s="37"/>
    </row>
    <row r="327" spans="9:9" ht="15.75" customHeight="1" x14ac:dyDescent="0.25">
      <c r="I327" s="37"/>
    </row>
    <row r="328" spans="9:9" ht="15.75" customHeight="1" x14ac:dyDescent="0.25">
      <c r="I328" s="37"/>
    </row>
    <row r="329" spans="9:9" ht="15.75" customHeight="1" x14ac:dyDescent="0.25">
      <c r="I329" s="37"/>
    </row>
    <row r="330" spans="9:9" ht="15.75" customHeight="1" x14ac:dyDescent="0.25">
      <c r="I330" s="37"/>
    </row>
    <row r="331" spans="9:9" ht="15.75" customHeight="1" x14ac:dyDescent="0.25">
      <c r="I331" s="37"/>
    </row>
    <row r="332" spans="9:9" ht="15.75" customHeight="1" x14ac:dyDescent="0.25">
      <c r="I332" s="37"/>
    </row>
    <row r="333" spans="9:9" ht="15.75" customHeight="1" x14ac:dyDescent="0.25">
      <c r="I333" s="37"/>
    </row>
    <row r="334" spans="9:9" ht="15.75" customHeight="1" x14ac:dyDescent="0.25">
      <c r="I334" s="37"/>
    </row>
    <row r="335" spans="9:9" ht="15.75" customHeight="1" x14ac:dyDescent="0.25">
      <c r="I335" s="37"/>
    </row>
    <row r="336" spans="9:9" ht="15.75" customHeight="1" x14ac:dyDescent="0.25">
      <c r="I336" s="37"/>
    </row>
    <row r="337" spans="9:9" ht="15.75" customHeight="1" x14ac:dyDescent="0.25">
      <c r="I337" s="37"/>
    </row>
    <row r="338" spans="9:9" ht="15.75" customHeight="1" x14ac:dyDescent="0.25">
      <c r="I338" s="37"/>
    </row>
    <row r="339" spans="9:9" ht="15.75" customHeight="1" x14ac:dyDescent="0.25">
      <c r="I339" s="37"/>
    </row>
    <row r="340" spans="9:9" ht="15.75" customHeight="1" x14ac:dyDescent="0.25">
      <c r="I340" s="37"/>
    </row>
    <row r="341" spans="9:9" ht="15.75" customHeight="1" x14ac:dyDescent="0.25">
      <c r="I341" s="37"/>
    </row>
    <row r="342" spans="9:9" ht="15.75" customHeight="1" x14ac:dyDescent="0.25">
      <c r="I342" s="37"/>
    </row>
    <row r="343" spans="9:9" ht="15.75" customHeight="1" x14ac:dyDescent="0.25">
      <c r="I343" s="37"/>
    </row>
    <row r="344" spans="9:9" ht="15.75" customHeight="1" x14ac:dyDescent="0.25">
      <c r="I344" s="37"/>
    </row>
    <row r="345" spans="9:9" ht="15.75" customHeight="1" x14ac:dyDescent="0.25">
      <c r="I345" s="37"/>
    </row>
    <row r="346" spans="9:9" ht="15.75" customHeight="1" x14ac:dyDescent="0.25">
      <c r="I346" s="37"/>
    </row>
    <row r="347" spans="9:9" ht="15.75" customHeight="1" x14ac:dyDescent="0.25">
      <c r="I347" s="37"/>
    </row>
    <row r="348" spans="9:9" ht="15.75" customHeight="1" x14ac:dyDescent="0.25">
      <c r="I348" s="37"/>
    </row>
    <row r="349" spans="9:9" ht="15.75" customHeight="1" x14ac:dyDescent="0.25">
      <c r="I349" s="37"/>
    </row>
    <row r="350" spans="9:9" ht="15.75" customHeight="1" x14ac:dyDescent="0.25">
      <c r="I350" s="37"/>
    </row>
    <row r="351" spans="9:9" ht="15.75" customHeight="1" x14ac:dyDescent="0.25">
      <c r="I351" s="37"/>
    </row>
    <row r="352" spans="9:9" ht="15.75" customHeight="1" x14ac:dyDescent="0.25">
      <c r="I352" s="37"/>
    </row>
    <row r="353" spans="9:9" ht="15.75" customHeight="1" x14ac:dyDescent="0.25">
      <c r="I353" s="37"/>
    </row>
    <row r="354" spans="9:9" ht="15.75" customHeight="1" x14ac:dyDescent="0.25">
      <c r="I354" s="37"/>
    </row>
    <row r="355" spans="9:9" ht="15.75" customHeight="1" x14ac:dyDescent="0.25">
      <c r="I355" s="37"/>
    </row>
    <row r="356" spans="9:9" ht="15.75" customHeight="1" x14ac:dyDescent="0.25">
      <c r="I356" s="37"/>
    </row>
    <row r="357" spans="9:9" ht="15.75" customHeight="1" x14ac:dyDescent="0.25">
      <c r="I357" s="37"/>
    </row>
    <row r="358" spans="9:9" ht="15.75" customHeight="1" x14ac:dyDescent="0.25">
      <c r="I358" s="37"/>
    </row>
    <row r="359" spans="9:9" ht="15.75" customHeight="1" x14ac:dyDescent="0.25">
      <c r="I359" s="37"/>
    </row>
    <row r="360" spans="9:9" ht="15.75" customHeight="1" x14ac:dyDescent="0.25">
      <c r="I360" s="37"/>
    </row>
    <row r="361" spans="9:9" ht="15.75" customHeight="1" x14ac:dyDescent="0.25">
      <c r="I361" s="37"/>
    </row>
    <row r="362" spans="9:9" ht="15.75" customHeight="1" x14ac:dyDescent="0.25">
      <c r="I362" s="37"/>
    </row>
    <row r="363" spans="9:9" ht="15.75" customHeight="1" x14ac:dyDescent="0.25">
      <c r="I363" s="37"/>
    </row>
    <row r="364" spans="9:9" ht="15.75" customHeight="1" x14ac:dyDescent="0.25">
      <c r="I364" s="37"/>
    </row>
    <row r="365" spans="9:9" ht="15.75" customHeight="1" x14ac:dyDescent="0.25">
      <c r="I365" s="37"/>
    </row>
    <row r="366" spans="9:9" ht="15.75" customHeight="1" x14ac:dyDescent="0.25">
      <c r="I366" s="37"/>
    </row>
    <row r="367" spans="9:9" ht="15.75" customHeight="1" x14ac:dyDescent="0.25">
      <c r="I367" s="37"/>
    </row>
    <row r="368" spans="9:9" ht="15.75" customHeight="1" x14ac:dyDescent="0.25">
      <c r="I368" s="37"/>
    </row>
    <row r="369" spans="9:9" ht="15.75" customHeight="1" x14ac:dyDescent="0.25">
      <c r="I369" s="37"/>
    </row>
    <row r="370" spans="9:9" ht="15.75" customHeight="1" x14ac:dyDescent="0.25">
      <c r="I370" s="37"/>
    </row>
    <row r="371" spans="9:9" ht="15.75" customHeight="1" x14ac:dyDescent="0.25">
      <c r="I371" s="37"/>
    </row>
    <row r="372" spans="9:9" ht="15.75" customHeight="1" x14ac:dyDescent="0.25">
      <c r="I372" s="37"/>
    </row>
    <row r="373" spans="9:9" ht="15.75" customHeight="1" x14ac:dyDescent="0.25">
      <c r="I373" s="37"/>
    </row>
    <row r="374" spans="9:9" ht="15.75" customHeight="1" x14ac:dyDescent="0.25">
      <c r="I374" s="37"/>
    </row>
    <row r="375" spans="9:9" ht="15.75" customHeight="1" x14ac:dyDescent="0.25">
      <c r="I375" s="37"/>
    </row>
    <row r="376" spans="9:9" ht="15.75" customHeight="1" x14ac:dyDescent="0.25">
      <c r="I376" s="37"/>
    </row>
    <row r="377" spans="9:9" ht="15.75" customHeight="1" x14ac:dyDescent="0.25">
      <c r="I377" s="37"/>
    </row>
    <row r="378" spans="9:9" ht="15.75" customHeight="1" x14ac:dyDescent="0.25">
      <c r="I378" s="37"/>
    </row>
    <row r="379" spans="9:9" ht="15.75" customHeight="1" x14ac:dyDescent="0.25">
      <c r="I379" s="37"/>
    </row>
    <row r="380" spans="9:9" ht="15.75" customHeight="1" x14ac:dyDescent="0.25">
      <c r="I380" s="37"/>
    </row>
    <row r="381" spans="9:9" ht="15.75" customHeight="1" x14ac:dyDescent="0.25">
      <c r="I381" s="37"/>
    </row>
    <row r="382" spans="9:9" ht="15.75" customHeight="1" x14ac:dyDescent="0.25">
      <c r="I382" s="37"/>
    </row>
    <row r="383" spans="9:9" ht="15.75" customHeight="1" x14ac:dyDescent="0.25">
      <c r="I383" s="37"/>
    </row>
    <row r="384" spans="9:9" ht="15.75" customHeight="1" x14ac:dyDescent="0.25">
      <c r="I384" s="37"/>
    </row>
    <row r="385" spans="9:9" ht="15.75" customHeight="1" x14ac:dyDescent="0.25">
      <c r="I385" s="37"/>
    </row>
    <row r="386" spans="9:9" ht="15.75" customHeight="1" x14ac:dyDescent="0.25">
      <c r="I386" s="37"/>
    </row>
    <row r="387" spans="9:9" ht="15.75" customHeight="1" x14ac:dyDescent="0.25">
      <c r="I387" s="37"/>
    </row>
    <row r="388" spans="9:9" ht="15.75" customHeight="1" x14ac:dyDescent="0.25">
      <c r="I388" s="37"/>
    </row>
    <row r="389" spans="9:9" ht="15.75" customHeight="1" x14ac:dyDescent="0.25">
      <c r="I389" s="37"/>
    </row>
    <row r="390" spans="9:9" ht="15.75" customHeight="1" x14ac:dyDescent="0.25">
      <c r="I390" s="37"/>
    </row>
    <row r="391" spans="9:9" ht="15.75" customHeight="1" x14ac:dyDescent="0.25">
      <c r="I391" s="37"/>
    </row>
    <row r="392" spans="9:9" ht="15.75" customHeight="1" x14ac:dyDescent="0.25">
      <c r="I392" s="37"/>
    </row>
    <row r="393" spans="9:9" ht="15.75" customHeight="1" x14ac:dyDescent="0.25">
      <c r="I393" s="37"/>
    </row>
    <row r="394" spans="9:9" ht="15.75" customHeight="1" x14ac:dyDescent="0.25">
      <c r="I394" s="37"/>
    </row>
    <row r="395" spans="9:9" ht="15.75" customHeight="1" x14ac:dyDescent="0.25">
      <c r="I395" s="37"/>
    </row>
    <row r="396" spans="9:9" ht="15.75" customHeight="1" x14ac:dyDescent="0.25">
      <c r="I396" s="37"/>
    </row>
    <row r="397" spans="9:9" ht="15.75" customHeight="1" x14ac:dyDescent="0.25">
      <c r="I397" s="37"/>
    </row>
    <row r="398" spans="9:9" ht="15.75" customHeight="1" x14ac:dyDescent="0.25">
      <c r="I398" s="37"/>
    </row>
    <row r="399" spans="9:9" ht="15.75" customHeight="1" x14ac:dyDescent="0.25">
      <c r="I399" s="37"/>
    </row>
    <row r="400" spans="9:9" ht="15.75" customHeight="1" x14ac:dyDescent="0.25">
      <c r="I400" s="37"/>
    </row>
    <row r="401" spans="9:9" ht="15.75" customHeight="1" x14ac:dyDescent="0.25">
      <c r="I401" s="37"/>
    </row>
    <row r="402" spans="9:9" ht="15.75" customHeight="1" x14ac:dyDescent="0.25">
      <c r="I402" s="37"/>
    </row>
    <row r="403" spans="9:9" ht="15.75" customHeight="1" x14ac:dyDescent="0.25">
      <c r="I403" s="37"/>
    </row>
    <row r="404" spans="9:9" ht="15.75" customHeight="1" x14ac:dyDescent="0.25">
      <c r="I404" s="37"/>
    </row>
    <row r="405" spans="9:9" ht="15.75" customHeight="1" x14ac:dyDescent="0.25">
      <c r="I405" s="37"/>
    </row>
    <row r="406" spans="9:9" ht="15.75" customHeight="1" x14ac:dyDescent="0.25">
      <c r="I406" s="37"/>
    </row>
    <row r="407" spans="9:9" ht="15.75" customHeight="1" x14ac:dyDescent="0.25">
      <c r="I407" s="37"/>
    </row>
    <row r="408" spans="9:9" ht="15.75" customHeight="1" x14ac:dyDescent="0.25">
      <c r="I408" s="37"/>
    </row>
    <row r="409" spans="9:9" ht="15.75" customHeight="1" x14ac:dyDescent="0.25">
      <c r="I409" s="37"/>
    </row>
    <row r="410" spans="9:9" ht="15.75" customHeight="1" x14ac:dyDescent="0.25">
      <c r="I410" s="37"/>
    </row>
    <row r="411" spans="9:9" ht="15.75" customHeight="1" x14ac:dyDescent="0.25">
      <c r="I411" s="37"/>
    </row>
    <row r="412" spans="9:9" ht="15.75" customHeight="1" x14ac:dyDescent="0.25">
      <c r="I412" s="37"/>
    </row>
    <row r="413" spans="9:9" ht="15.75" customHeight="1" x14ac:dyDescent="0.25">
      <c r="I413" s="37"/>
    </row>
    <row r="414" spans="9:9" ht="15.75" customHeight="1" x14ac:dyDescent="0.25">
      <c r="I414" s="37"/>
    </row>
    <row r="415" spans="9:9" ht="15.75" customHeight="1" x14ac:dyDescent="0.25">
      <c r="I415" s="37"/>
    </row>
    <row r="416" spans="9:9" ht="15.75" customHeight="1" x14ac:dyDescent="0.25">
      <c r="I416" s="37"/>
    </row>
    <row r="417" spans="9:9" ht="15.75" customHeight="1" x14ac:dyDescent="0.25">
      <c r="I417" s="37"/>
    </row>
    <row r="418" spans="9:9" ht="15.75" customHeight="1" x14ac:dyDescent="0.25">
      <c r="I418" s="37"/>
    </row>
    <row r="419" spans="9:9" ht="15.75" customHeight="1" x14ac:dyDescent="0.25">
      <c r="I419" s="37"/>
    </row>
    <row r="420" spans="9:9" ht="15.75" customHeight="1" x14ac:dyDescent="0.25">
      <c r="I420" s="37"/>
    </row>
    <row r="421" spans="9:9" ht="15.75" customHeight="1" x14ac:dyDescent="0.25">
      <c r="I421" s="37"/>
    </row>
    <row r="422" spans="9:9" ht="15.75" customHeight="1" x14ac:dyDescent="0.25">
      <c r="I422" s="37"/>
    </row>
    <row r="423" spans="9:9" ht="15.75" customHeight="1" x14ac:dyDescent="0.25">
      <c r="I423" s="37"/>
    </row>
    <row r="424" spans="9:9" ht="15.75" customHeight="1" x14ac:dyDescent="0.25">
      <c r="I424" s="37"/>
    </row>
    <row r="425" spans="9:9" ht="15.75" customHeight="1" x14ac:dyDescent="0.25">
      <c r="I425" s="37"/>
    </row>
    <row r="426" spans="9:9" ht="15.75" customHeight="1" x14ac:dyDescent="0.25">
      <c r="I426" s="37"/>
    </row>
    <row r="427" spans="9:9" ht="15.75" customHeight="1" x14ac:dyDescent="0.25">
      <c r="I427" s="37"/>
    </row>
    <row r="428" spans="9:9" ht="15.75" customHeight="1" x14ac:dyDescent="0.25">
      <c r="I428" s="37"/>
    </row>
    <row r="429" spans="9:9" ht="15.75" customHeight="1" x14ac:dyDescent="0.25">
      <c r="I429" s="37"/>
    </row>
    <row r="430" spans="9:9" ht="15.75" customHeight="1" x14ac:dyDescent="0.25">
      <c r="I430" s="37"/>
    </row>
    <row r="431" spans="9:9" ht="15.75" customHeight="1" x14ac:dyDescent="0.25">
      <c r="I431" s="37"/>
    </row>
    <row r="432" spans="9:9" ht="15.75" customHeight="1" x14ac:dyDescent="0.25">
      <c r="I432" s="37"/>
    </row>
    <row r="433" spans="9:9" ht="15.75" customHeight="1" x14ac:dyDescent="0.25">
      <c r="I433" s="37"/>
    </row>
    <row r="434" spans="9:9" ht="15.75" customHeight="1" x14ac:dyDescent="0.25">
      <c r="I434" s="37"/>
    </row>
    <row r="435" spans="9:9" ht="15.75" customHeight="1" x14ac:dyDescent="0.25">
      <c r="I435" s="37"/>
    </row>
    <row r="436" spans="9:9" ht="15.75" customHeight="1" x14ac:dyDescent="0.25">
      <c r="I436" s="37"/>
    </row>
    <row r="437" spans="9:9" ht="15.75" customHeight="1" x14ac:dyDescent="0.25">
      <c r="I437" s="37"/>
    </row>
    <row r="438" spans="9:9" ht="15.75" customHeight="1" x14ac:dyDescent="0.25">
      <c r="I438" s="37"/>
    </row>
    <row r="439" spans="9:9" ht="15.75" customHeight="1" x14ac:dyDescent="0.25">
      <c r="I439" s="37"/>
    </row>
    <row r="440" spans="9:9" ht="15.75" customHeight="1" x14ac:dyDescent="0.25">
      <c r="I440" s="37"/>
    </row>
    <row r="441" spans="9:9" ht="15.75" customHeight="1" x14ac:dyDescent="0.25">
      <c r="I441" s="37"/>
    </row>
    <row r="442" spans="9:9" ht="15.75" customHeight="1" x14ac:dyDescent="0.25">
      <c r="I442" s="37"/>
    </row>
    <row r="443" spans="9:9" ht="15.75" customHeight="1" x14ac:dyDescent="0.25">
      <c r="I443" s="37"/>
    </row>
    <row r="444" spans="9:9" ht="15.75" customHeight="1" x14ac:dyDescent="0.25">
      <c r="I444" s="37"/>
    </row>
    <row r="445" spans="9:9" ht="15.75" customHeight="1" x14ac:dyDescent="0.25">
      <c r="I445" s="37"/>
    </row>
    <row r="446" spans="9:9" ht="15.75" customHeight="1" x14ac:dyDescent="0.25">
      <c r="I446" s="37"/>
    </row>
    <row r="447" spans="9:9" ht="15.75" customHeight="1" x14ac:dyDescent="0.25">
      <c r="I447" s="37"/>
    </row>
    <row r="448" spans="9:9" ht="15.75" customHeight="1" x14ac:dyDescent="0.25">
      <c r="I448" s="37"/>
    </row>
    <row r="449" spans="9:9" ht="15.75" customHeight="1" x14ac:dyDescent="0.25">
      <c r="I449" s="37"/>
    </row>
    <row r="450" spans="9:9" ht="15.75" customHeight="1" x14ac:dyDescent="0.25">
      <c r="I450" s="37"/>
    </row>
    <row r="451" spans="9:9" ht="15.75" customHeight="1" x14ac:dyDescent="0.25">
      <c r="I451" s="37"/>
    </row>
    <row r="452" spans="9:9" ht="15.75" customHeight="1" x14ac:dyDescent="0.25">
      <c r="I452" s="37"/>
    </row>
    <row r="453" spans="9:9" ht="15.75" customHeight="1" x14ac:dyDescent="0.25">
      <c r="I453" s="37"/>
    </row>
    <row r="454" spans="9:9" ht="15.75" customHeight="1" x14ac:dyDescent="0.25">
      <c r="I454" s="37"/>
    </row>
    <row r="455" spans="9:9" ht="15.75" customHeight="1" x14ac:dyDescent="0.25">
      <c r="I455" s="37"/>
    </row>
    <row r="456" spans="9:9" ht="15.75" customHeight="1" x14ac:dyDescent="0.25">
      <c r="I456" s="37"/>
    </row>
    <row r="457" spans="9:9" ht="15.75" customHeight="1" x14ac:dyDescent="0.25">
      <c r="I457" s="37"/>
    </row>
    <row r="458" spans="9:9" ht="15.75" customHeight="1" x14ac:dyDescent="0.25">
      <c r="I458" s="37"/>
    </row>
    <row r="459" spans="9:9" ht="15.75" customHeight="1" x14ac:dyDescent="0.25">
      <c r="I459" s="37"/>
    </row>
    <row r="460" spans="9:9" ht="15.75" customHeight="1" x14ac:dyDescent="0.25">
      <c r="I460" s="37"/>
    </row>
    <row r="461" spans="9:9" ht="15.75" customHeight="1" x14ac:dyDescent="0.25">
      <c r="I461" s="37"/>
    </row>
    <row r="462" spans="9:9" ht="15.75" customHeight="1" x14ac:dyDescent="0.25">
      <c r="I462" s="37"/>
    </row>
    <row r="463" spans="9:9" ht="15.75" customHeight="1" x14ac:dyDescent="0.25">
      <c r="I463" s="37"/>
    </row>
    <row r="464" spans="9:9" ht="15.75" customHeight="1" x14ac:dyDescent="0.25">
      <c r="I464" s="37"/>
    </row>
    <row r="465" spans="9:9" ht="15.75" customHeight="1" x14ac:dyDescent="0.25">
      <c r="I465" s="37"/>
    </row>
    <row r="466" spans="9:9" ht="15.75" customHeight="1" x14ac:dyDescent="0.25">
      <c r="I466" s="37"/>
    </row>
    <row r="467" spans="9:9" ht="15.75" customHeight="1" x14ac:dyDescent="0.25">
      <c r="I467" s="37"/>
    </row>
    <row r="468" spans="9:9" ht="15.75" customHeight="1" x14ac:dyDescent="0.25">
      <c r="I468" s="37"/>
    </row>
    <row r="469" spans="9:9" ht="15.75" customHeight="1" x14ac:dyDescent="0.25">
      <c r="I469" s="37"/>
    </row>
    <row r="470" spans="9:9" ht="15.75" customHeight="1" x14ac:dyDescent="0.25">
      <c r="I470" s="37"/>
    </row>
    <row r="471" spans="9:9" ht="15.75" customHeight="1" x14ac:dyDescent="0.25">
      <c r="I471" s="37"/>
    </row>
    <row r="472" spans="9:9" ht="15.75" customHeight="1" x14ac:dyDescent="0.25">
      <c r="I472" s="37"/>
    </row>
    <row r="473" spans="9:9" ht="15.75" customHeight="1" x14ac:dyDescent="0.25">
      <c r="I473" s="37"/>
    </row>
    <row r="474" spans="9:9" ht="15.75" customHeight="1" x14ac:dyDescent="0.25">
      <c r="I474" s="37"/>
    </row>
    <row r="475" spans="9:9" ht="15.75" customHeight="1" x14ac:dyDescent="0.25">
      <c r="I475" s="37"/>
    </row>
    <row r="476" spans="9:9" ht="15.75" customHeight="1" x14ac:dyDescent="0.25">
      <c r="I476" s="37"/>
    </row>
    <row r="477" spans="9:9" ht="15.75" customHeight="1" x14ac:dyDescent="0.25">
      <c r="I477" s="37"/>
    </row>
    <row r="478" spans="9:9" ht="15.75" customHeight="1" x14ac:dyDescent="0.25">
      <c r="I478" s="37"/>
    </row>
    <row r="479" spans="9:9" ht="15.75" customHeight="1" x14ac:dyDescent="0.25">
      <c r="I479" s="37"/>
    </row>
    <row r="480" spans="9:9" ht="15.75" customHeight="1" x14ac:dyDescent="0.25">
      <c r="I480" s="37"/>
    </row>
    <row r="481" spans="9:9" ht="15.75" customHeight="1" x14ac:dyDescent="0.25">
      <c r="I481" s="37"/>
    </row>
    <row r="482" spans="9:9" ht="15.75" customHeight="1" x14ac:dyDescent="0.25">
      <c r="I482" s="37"/>
    </row>
    <row r="483" spans="9:9" ht="15.75" customHeight="1" x14ac:dyDescent="0.25">
      <c r="I483" s="37"/>
    </row>
    <row r="484" spans="9:9" ht="15.75" customHeight="1" x14ac:dyDescent="0.25">
      <c r="I484" s="37"/>
    </row>
    <row r="485" spans="9:9" ht="15.75" customHeight="1" x14ac:dyDescent="0.25">
      <c r="I485" s="37"/>
    </row>
    <row r="486" spans="9:9" ht="15.75" customHeight="1" x14ac:dyDescent="0.25">
      <c r="I486" s="37"/>
    </row>
    <row r="487" spans="9:9" ht="15.75" customHeight="1" x14ac:dyDescent="0.25">
      <c r="I487" s="37"/>
    </row>
    <row r="488" spans="9:9" ht="15.75" customHeight="1" x14ac:dyDescent="0.25">
      <c r="I488" s="37"/>
    </row>
    <row r="489" spans="9:9" ht="15.75" customHeight="1" x14ac:dyDescent="0.25">
      <c r="I489" s="37"/>
    </row>
    <row r="490" spans="9:9" ht="15.75" customHeight="1" x14ac:dyDescent="0.25">
      <c r="I490" s="37"/>
    </row>
    <row r="491" spans="9:9" ht="15.75" customHeight="1" x14ac:dyDescent="0.25">
      <c r="I491" s="37"/>
    </row>
    <row r="492" spans="9:9" ht="15.75" customHeight="1" x14ac:dyDescent="0.25">
      <c r="I492" s="37"/>
    </row>
    <row r="493" spans="9:9" ht="15.75" customHeight="1" x14ac:dyDescent="0.25">
      <c r="I493" s="37"/>
    </row>
    <row r="494" spans="9:9" ht="15.75" customHeight="1" x14ac:dyDescent="0.25">
      <c r="I494" s="37"/>
    </row>
    <row r="495" spans="9:9" ht="15.75" customHeight="1" x14ac:dyDescent="0.25">
      <c r="I495" s="37"/>
    </row>
    <row r="496" spans="9:9" ht="15.75" customHeight="1" x14ac:dyDescent="0.25">
      <c r="I496" s="37"/>
    </row>
    <row r="497" spans="9:9" ht="15.75" customHeight="1" x14ac:dyDescent="0.25">
      <c r="I497" s="37"/>
    </row>
    <row r="498" spans="9:9" ht="15.75" customHeight="1" x14ac:dyDescent="0.25">
      <c r="I498" s="37"/>
    </row>
    <row r="499" spans="9:9" ht="15.75" customHeight="1" x14ac:dyDescent="0.25">
      <c r="I499" s="37"/>
    </row>
    <row r="500" spans="9:9" ht="15.75" customHeight="1" x14ac:dyDescent="0.25">
      <c r="I500" s="37"/>
    </row>
    <row r="501" spans="9:9" ht="15.75" customHeight="1" x14ac:dyDescent="0.25">
      <c r="I501" s="37"/>
    </row>
    <row r="502" spans="9:9" ht="15.75" customHeight="1" x14ac:dyDescent="0.25">
      <c r="I502" s="37"/>
    </row>
    <row r="503" spans="9:9" ht="15.75" customHeight="1" x14ac:dyDescent="0.25">
      <c r="I503" s="37"/>
    </row>
    <row r="504" spans="9:9" ht="15.75" customHeight="1" x14ac:dyDescent="0.25">
      <c r="I504" s="37"/>
    </row>
    <row r="505" spans="9:9" ht="15.75" customHeight="1" x14ac:dyDescent="0.25">
      <c r="I505" s="37"/>
    </row>
    <row r="506" spans="9:9" ht="15.75" customHeight="1" x14ac:dyDescent="0.25">
      <c r="I506" s="37"/>
    </row>
    <row r="507" spans="9:9" ht="15.75" customHeight="1" x14ac:dyDescent="0.25">
      <c r="I507" s="37"/>
    </row>
    <row r="508" spans="9:9" ht="15.75" customHeight="1" x14ac:dyDescent="0.25">
      <c r="I508" s="37"/>
    </row>
    <row r="509" spans="9:9" ht="15.75" customHeight="1" x14ac:dyDescent="0.25">
      <c r="I509" s="37"/>
    </row>
    <row r="510" spans="9:9" ht="15.75" customHeight="1" x14ac:dyDescent="0.25">
      <c r="I510" s="37"/>
    </row>
    <row r="511" spans="9:9" ht="15.75" customHeight="1" x14ac:dyDescent="0.25">
      <c r="I511" s="37"/>
    </row>
    <row r="512" spans="9:9" ht="15.75" customHeight="1" x14ac:dyDescent="0.25">
      <c r="I512" s="37"/>
    </row>
    <row r="513" spans="9:9" ht="15.75" customHeight="1" x14ac:dyDescent="0.25">
      <c r="I513" s="37"/>
    </row>
    <row r="514" spans="9:9" ht="15.75" customHeight="1" x14ac:dyDescent="0.25">
      <c r="I514" s="37"/>
    </row>
    <row r="515" spans="9:9" ht="15.75" customHeight="1" x14ac:dyDescent="0.25">
      <c r="I515" s="37"/>
    </row>
    <row r="516" spans="9:9" ht="15.75" customHeight="1" x14ac:dyDescent="0.25">
      <c r="I516" s="37"/>
    </row>
    <row r="517" spans="9:9" ht="15.75" customHeight="1" x14ac:dyDescent="0.25">
      <c r="I517" s="37"/>
    </row>
    <row r="518" spans="9:9" ht="15.75" customHeight="1" x14ac:dyDescent="0.25">
      <c r="I518" s="37"/>
    </row>
    <row r="519" spans="9:9" ht="15.75" customHeight="1" x14ac:dyDescent="0.25">
      <c r="I519" s="37"/>
    </row>
    <row r="520" spans="9:9" ht="15.75" customHeight="1" x14ac:dyDescent="0.25">
      <c r="I520" s="37"/>
    </row>
    <row r="521" spans="9:9" ht="15.75" customHeight="1" x14ac:dyDescent="0.25">
      <c r="I521" s="37"/>
    </row>
    <row r="522" spans="9:9" ht="15.75" customHeight="1" x14ac:dyDescent="0.25">
      <c r="I522" s="37"/>
    </row>
    <row r="523" spans="9:9" ht="15.75" customHeight="1" x14ac:dyDescent="0.25">
      <c r="I523" s="37"/>
    </row>
    <row r="524" spans="9:9" ht="15.75" customHeight="1" x14ac:dyDescent="0.25">
      <c r="I524" s="37"/>
    </row>
    <row r="525" spans="9:9" ht="15.75" customHeight="1" x14ac:dyDescent="0.25">
      <c r="I525" s="37"/>
    </row>
    <row r="526" spans="9:9" ht="15.75" customHeight="1" x14ac:dyDescent="0.25">
      <c r="I526" s="37"/>
    </row>
    <row r="527" spans="9:9" ht="15.75" customHeight="1" x14ac:dyDescent="0.25">
      <c r="I527" s="37"/>
    </row>
    <row r="528" spans="9:9" ht="15.75" customHeight="1" x14ac:dyDescent="0.25">
      <c r="I528" s="37"/>
    </row>
    <row r="529" spans="9:9" ht="15.75" customHeight="1" x14ac:dyDescent="0.25">
      <c r="I529" s="37"/>
    </row>
    <row r="530" spans="9:9" ht="15.75" customHeight="1" x14ac:dyDescent="0.25">
      <c r="I530" s="37"/>
    </row>
    <row r="531" spans="9:9" ht="15.75" customHeight="1" x14ac:dyDescent="0.25">
      <c r="I531" s="37"/>
    </row>
    <row r="532" spans="9:9" ht="15.75" customHeight="1" x14ac:dyDescent="0.25">
      <c r="I532" s="37"/>
    </row>
    <row r="533" spans="9:9" ht="15.75" customHeight="1" x14ac:dyDescent="0.25">
      <c r="I533" s="37"/>
    </row>
    <row r="534" spans="9:9" ht="15.75" customHeight="1" x14ac:dyDescent="0.25">
      <c r="I534" s="37"/>
    </row>
    <row r="535" spans="9:9" ht="15.75" customHeight="1" x14ac:dyDescent="0.25">
      <c r="I535" s="37"/>
    </row>
    <row r="536" spans="9:9" ht="15.75" customHeight="1" x14ac:dyDescent="0.25">
      <c r="I536" s="37"/>
    </row>
    <row r="537" spans="9:9" ht="15.75" customHeight="1" x14ac:dyDescent="0.25">
      <c r="I537" s="37"/>
    </row>
    <row r="538" spans="9:9" ht="15.75" customHeight="1" x14ac:dyDescent="0.25">
      <c r="I538" s="37"/>
    </row>
    <row r="539" spans="9:9" ht="15.75" customHeight="1" x14ac:dyDescent="0.25">
      <c r="I539" s="37"/>
    </row>
    <row r="540" spans="9:9" ht="15.75" customHeight="1" x14ac:dyDescent="0.25">
      <c r="I540" s="37"/>
    </row>
    <row r="541" spans="9:9" ht="15.75" customHeight="1" x14ac:dyDescent="0.25">
      <c r="I541" s="37"/>
    </row>
    <row r="542" spans="9:9" ht="15.75" customHeight="1" x14ac:dyDescent="0.25">
      <c r="I542" s="37"/>
    </row>
    <row r="543" spans="9:9" ht="15.75" customHeight="1" x14ac:dyDescent="0.25">
      <c r="I543" s="37"/>
    </row>
    <row r="544" spans="9:9" ht="15.75" customHeight="1" x14ac:dyDescent="0.25">
      <c r="I544" s="37"/>
    </row>
    <row r="545" spans="9:9" ht="15.75" customHeight="1" x14ac:dyDescent="0.25">
      <c r="I545" s="37"/>
    </row>
    <row r="546" spans="9:9" ht="15.75" customHeight="1" x14ac:dyDescent="0.25">
      <c r="I546" s="37"/>
    </row>
    <row r="547" spans="9:9" ht="15.75" customHeight="1" x14ac:dyDescent="0.25">
      <c r="I547" s="37"/>
    </row>
    <row r="548" spans="9:9" ht="15.75" customHeight="1" x14ac:dyDescent="0.25">
      <c r="I548" s="37"/>
    </row>
    <row r="549" spans="9:9" ht="15.75" customHeight="1" x14ac:dyDescent="0.25">
      <c r="I549" s="37"/>
    </row>
    <row r="550" spans="9:9" ht="15.75" customHeight="1" x14ac:dyDescent="0.25">
      <c r="I550" s="37"/>
    </row>
    <row r="551" spans="9:9" ht="15.75" customHeight="1" x14ac:dyDescent="0.25">
      <c r="I551" s="37"/>
    </row>
    <row r="552" spans="9:9" ht="15.75" customHeight="1" x14ac:dyDescent="0.25">
      <c r="I552" s="37"/>
    </row>
    <row r="553" spans="9:9" ht="15.75" customHeight="1" x14ac:dyDescent="0.25">
      <c r="I553" s="37"/>
    </row>
    <row r="554" spans="9:9" ht="15.75" customHeight="1" x14ac:dyDescent="0.25">
      <c r="I554" s="37"/>
    </row>
    <row r="555" spans="9:9" ht="15.75" customHeight="1" x14ac:dyDescent="0.25">
      <c r="I555" s="37"/>
    </row>
    <row r="556" spans="9:9" ht="15.75" customHeight="1" x14ac:dyDescent="0.25">
      <c r="I556" s="37"/>
    </row>
    <row r="557" spans="9:9" ht="15.75" customHeight="1" x14ac:dyDescent="0.25">
      <c r="I557" s="37"/>
    </row>
    <row r="558" spans="9:9" ht="15.75" customHeight="1" x14ac:dyDescent="0.25">
      <c r="I558" s="37"/>
    </row>
    <row r="559" spans="9:9" ht="15.75" customHeight="1" x14ac:dyDescent="0.25">
      <c r="I559" s="37"/>
    </row>
    <row r="560" spans="9:9" ht="15.75" customHeight="1" x14ac:dyDescent="0.25">
      <c r="I560" s="37"/>
    </row>
    <row r="561" spans="9:9" ht="15.75" customHeight="1" x14ac:dyDescent="0.25">
      <c r="I561" s="37"/>
    </row>
    <row r="562" spans="9:9" ht="15.75" customHeight="1" x14ac:dyDescent="0.25">
      <c r="I562" s="37"/>
    </row>
    <row r="563" spans="9:9" ht="15.75" customHeight="1" x14ac:dyDescent="0.25">
      <c r="I563" s="37"/>
    </row>
    <row r="564" spans="9:9" ht="15.75" customHeight="1" x14ac:dyDescent="0.25">
      <c r="I564" s="37"/>
    </row>
    <row r="565" spans="9:9" ht="15.75" customHeight="1" x14ac:dyDescent="0.25">
      <c r="I565" s="37"/>
    </row>
    <row r="566" spans="9:9" ht="15.75" customHeight="1" x14ac:dyDescent="0.25">
      <c r="I566" s="37"/>
    </row>
    <row r="567" spans="9:9" ht="15.75" customHeight="1" x14ac:dyDescent="0.25">
      <c r="I567" s="37"/>
    </row>
    <row r="568" spans="9:9" ht="15.75" customHeight="1" x14ac:dyDescent="0.25">
      <c r="I568" s="37"/>
    </row>
    <row r="569" spans="9:9" ht="15.75" customHeight="1" x14ac:dyDescent="0.25">
      <c r="I569" s="37"/>
    </row>
    <row r="570" spans="9:9" ht="15.75" customHeight="1" x14ac:dyDescent="0.25">
      <c r="I570" s="37"/>
    </row>
    <row r="571" spans="9:9" ht="15.75" customHeight="1" x14ac:dyDescent="0.25">
      <c r="I571" s="37"/>
    </row>
    <row r="572" spans="9:9" ht="15.75" customHeight="1" x14ac:dyDescent="0.25">
      <c r="I572" s="37"/>
    </row>
    <row r="573" spans="9:9" ht="15.75" customHeight="1" x14ac:dyDescent="0.25">
      <c r="I573" s="37"/>
    </row>
    <row r="574" spans="9:9" ht="15.75" customHeight="1" x14ac:dyDescent="0.25">
      <c r="I574" s="37"/>
    </row>
    <row r="575" spans="9:9" ht="15.75" customHeight="1" x14ac:dyDescent="0.25">
      <c r="I575" s="37"/>
    </row>
    <row r="576" spans="9:9" ht="15.75" customHeight="1" x14ac:dyDescent="0.25">
      <c r="I576" s="37"/>
    </row>
    <row r="577" spans="9:9" ht="15.75" customHeight="1" x14ac:dyDescent="0.25">
      <c r="I577" s="37"/>
    </row>
    <row r="578" spans="9:9" ht="15.75" customHeight="1" x14ac:dyDescent="0.25">
      <c r="I578" s="37"/>
    </row>
    <row r="579" spans="9:9" ht="15.75" customHeight="1" x14ac:dyDescent="0.25">
      <c r="I579" s="37"/>
    </row>
    <row r="580" spans="9:9" ht="15.75" customHeight="1" x14ac:dyDescent="0.25">
      <c r="I580" s="37"/>
    </row>
    <row r="581" spans="9:9" ht="15.75" customHeight="1" x14ac:dyDescent="0.25">
      <c r="I581" s="37"/>
    </row>
    <row r="582" spans="9:9" ht="15.75" customHeight="1" x14ac:dyDescent="0.25">
      <c r="I582" s="37"/>
    </row>
    <row r="583" spans="9:9" ht="15.75" customHeight="1" x14ac:dyDescent="0.25">
      <c r="I583" s="37"/>
    </row>
    <row r="584" spans="9:9" ht="15.75" customHeight="1" x14ac:dyDescent="0.25">
      <c r="I584" s="37"/>
    </row>
    <row r="585" spans="9:9" ht="15.75" customHeight="1" x14ac:dyDescent="0.25">
      <c r="I585" s="37"/>
    </row>
    <row r="586" spans="9:9" ht="15.75" customHeight="1" x14ac:dyDescent="0.25">
      <c r="I586" s="37"/>
    </row>
    <row r="587" spans="9:9" ht="15.75" customHeight="1" x14ac:dyDescent="0.25">
      <c r="I587" s="37"/>
    </row>
    <row r="588" spans="9:9" ht="15.75" customHeight="1" x14ac:dyDescent="0.25">
      <c r="I588" s="37"/>
    </row>
    <row r="589" spans="9:9" ht="15.75" customHeight="1" x14ac:dyDescent="0.25">
      <c r="I589" s="37"/>
    </row>
    <row r="590" spans="9:9" ht="15.75" customHeight="1" x14ac:dyDescent="0.25">
      <c r="I590" s="37"/>
    </row>
    <row r="591" spans="9:9" ht="15.75" customHeight="1" x14ac:dyDescent="0.25">
      <c r="I591" s="37"/>
    </row>
    <row r="592" spans="9:9" ht="15.75" customHeight="1" x14ac:dyDescent="0.25">
      <c r="I592" s="37"/>
    </row>
    <row r="593" spans="9:9" ht="15.75" customHeight="1" x14ac:dyDescent="0.25">
      <c r="I593" s="37"/>
    </row>
    <row r="594" spans="9:9" ht="15.75" customHeight="1" x14ac:dyDescent="0.25">
      <c r="I594" s="37"/>
    </row>
    <row r="595" spans="9:9" ht="15.75" customHeight="1" x14ac:dyDescent="0.25">
      <c r="I595" s="37"/>
    </row>
    <row r="596" spans="9:9" ht="15.75" customHeight="1" x14ac:dyDescent="0.25">
      <c r="I596" s="37"/>
    </row>
    <row r="597" spans="9:9" ht="15.75" customHeight="1" x14ac:dyDescent="0.25">
      <c r="I597" s="37"/>
    </row>
    <row r="598" spans="9:9" ht="15.75" customHeight="1" x14ac:dyDescent="0.25">
      <c r="I598" s="37"/>
    </row>
    <row r="599" spans="9:9" ht="15.75" customHeight="1" x14ac:dyDescent="0.25">
      <c r="I599" s="37"/>
    </row>
    <row r="600" spans="9:9" ht="15.75" customHeight="1" x14ac:dyDescent="0.25">
      <c r="I600" s="37"/>
    </row>
    <row r="601" spans="9:9" ht="15.75" customHeight="1" x14ac:dyDescent="0.25">
      <c r="I601" s="37"/>
    </row>
    <row r="602" spans="9:9" ht="15.75" customHeight="1" x14ac:dyDescent="0.25">
      <c r="I602" s="37"/>
    </row>
    <row r="603" spans="9:9" ht="15.75" customHeight="1" x14ac:dyDescent="0.25">
      <c r="I603" s="37"/>
    </row>
    <row r="604" spans="9:9" ht="15.75" customHeight="1" x14ac:dyDescent="0.25">
      <c r="I604" s="37"/>
    </row>
    <row r="605" spans="9:9" ht="15.75" customHeight="1" x14ac:dyDescent="0.25">
      <c r="I605" s="37"/>
    </row>
    <row r="606" spans="9:9" ht="15.75" customHeight="1" x14ac:dyDescent="0.25">
      <c r="I606" s="37"/>
    </row>
    <row r="607" spans="9:9" ht="15.75" customHeight="1" x14ac:dyDescent="0.25">
      <c r="I607" s="37"/>
    </row>
    <row r="608" spans="9:9" ht="15.75" customHeight="1" x14ac:dyDescent="0.25">
      <c r="I608" s="37"/>
    </row>
    <row r="609" spans="9:9" ht="15.75" customHeight="1" x14ac:dyDescent="0.25">
      <c r="I609" s="37"/>
    </row>
    <row r="610" spans="9:9" ht="15.75" customHeight="1" x14ac:dyDescent="0.25">
      <c r="I610" s="37"/>
    </row>
    <row r="611" spans="9:9" ht="15.75" customHeight="1" x14ac:dyDescent="0.25">
      <c r="I611" s="37"/>
    </row>
    <row r="612" spans="9:9" ht="15.75" customHeight="1" x14ac:dyDescent="0.25">
      <c r="I612" s="37"/>
    </row>
    <row r="613" spans="9:9" ht="15.75" customHeight="1" x14ac:dyDescent="0.25">
      <c r="I613" s="37"/>
    </row>
    <row r="614" spans="9:9" ht="15.75" customHeight="1" x14ac:dyDescent="0.25">
      <c r="I614" s="37"/>
    </row>
    <row r="615" spans="9:9" ht="15.75" customHeight="1" x14ac:dyDescent="0.25">
      <c r="I615" s="37"/>
    </row>
    <row r="616" spans="9:9" ht="15.75" customHeight="1" x14ac:dyDescent="0.25">
      <c r="I616" s="37"/>
    </row>
    <row r="617" spans="9:9" ht="15.75" customHeight="1" x14ac:dyDescent="0.25">
      <c r="I617" s="37"/>
    </row>
    <row r="618" spans="9:9" ht="15.75" customHeight="1" x14ac:dyDescent="0.25">
      <c r="I618" s="37"/>
    </row>
    <row r="619" spans="9:9" ht="15.75" customHeight="1" x14ac:dyDescent="0.25">
      <c r="I619" s="37"/>
    </row>
    <row r="620" spans="9:9" ht="15.75" customHeight="1" x14ac:dyDescent="0.25">
      <c r="I620" s="37"/>
    </row>
    <row r="621" spans="9:9" ht="15.75" customHeight="1" x14ac:dyDescent="0.25">
      <c r="I621" s="37"/>
    </row>
    <row r="622" spans="9:9" ht="15.75" customHeight="1" x14ac:dyDescent="0.25">
      <c r="I622" s="37"/>
    </row>
    <row r="623" spans="9:9" ht="15.75" customHeight="1" x14ac:dyDescent="0.25">
      <c r="I623" s="37"/>
    </row>
    <row r="624" spans="9:9" ht="15.75" customHeight="1" x14ac:dyDescent="0.25">
      <c r="I624" s="37"/>
    </row>
    <row r="625" spans="9:9" ht="15.75" customHeight="1" x14ac:dyDescent="0.25">
      <c r="I625" s="37"/>
    </row>
    <row r="626" spans="9:9" ht="15.75" customHeight="1" x14ac:dyDescent="0.25">
      <c r="I626" s="37"/>
    </row>
    <row r="627" spans="9:9" ht="15.75" customHeight="1" x14ac:dyDescent="0.25">
      <c r="I627" s="37"/>
    </row>
    <row r="628" spans="9:9" ht="15.75" customHeight="1" x14ac:dyDescent="0.25">
      <c r="I628" s="37"/>
    </row>
    <row r="629" spans="9:9" ht="15.75" customHeight="1" x14ac:dyDescent="0.25">
      <c r="I629" s="37"/>
    </row>
    <row r="630" spans="9:9" ht="15.75" customHeight="1" x14ac:dyDescent="0.25">
      <c r="I630" s="37"/>
    </row>
    <row r="631" spans="9:9" ht="15.75" customHeight="1" x14ac:dyDescent="0.25">
      <c r="I631" s="37"/>
    </row>
    <row r="632" spans="9:9" ht="15.75" customHeight="1" x14ac:dyDescent="0.25">
      <c r="I632" s="37"/>
    </row>
    <row r="633" spans="9:9" ht="15.75" customHeight="1" x14ac:dyDescent="0.25">
      <c r="I633" s="37"/>
    </row>
    <row r="634" spans="9:9" ht="15.75" customHeight="1" x14ac:dyDescent="0.25">
      <c r="I634" s="37"/>
    </row>
    <row r="635" spans="9:9" ht="15.75" customHeight="1" x14ac:dyDescent="0.25">
      <c r="I635" s="37"/>
    </row>
    <row r="636" spans="9:9" ht="15.75" customHeight="1" x14ac:dyDescent="0.25">
      <c r="I636" s="37"/>
    </row>
    <row r="637" spans="9:9" ht="15.75" customHeight="1" x14ac:dyDescent="0.25">
      <c r="I637" s="37"/>
    </row>
    <row r="638" spans="9:9" ht="15.75" customHeight="1" x14ac:dyDescent="0.25">
      <c r="I638" s="37"/>
    </row>
    <row r="639" spans="9:9" ht="15.75" customHeight="1" x14ac:dyDescent="0.25">
      <c r="I639" s="37"/>
    </row>
    <row r="640" spans="9:9" ht="15.75" customHeight="1" x14ac:dyDescent="0.25">
      <c r="I640" s="37"/>
    </row>
    <row r="641" spans="9:9" ht="15.75" customHeight="1" x14ac:dyDescent="0.25">
      <c r="I641" s="37"/>
    </row>
    <row r="642" spans="9:9" ht="15.75" customHeight="1" x14ac:dyDescent="0.25">
      <c r="I642" s="37"/>
    </row>
    <row r="643" spans="9:9" ht="15.75" customHeight="1" x14ac:dyDescent="0.25">
      <c r="I643" s="37"/>
    </row>
    <row r="644" spans="9:9" ht="15.75" customHeight="1" x14ac:dyDescent="0.25">
      <c r="I644" s="37"/>
    </row>
    <row r="645" spans="9:9" ht="15.75" customHeight="1" x14ac:dyDescent="0.25">
      <c r="I645" s="37"/>
    </row>
    <row r="646" spans="9:9" ht="15.75" customHeight="1" x14ac:dyDescent="0.25">
      <c r="I646" s="37"/>
    </row>
    <row r="647" spans="9:9" ht="15.75" customHeight="1" x14ac:dyDescent="0.25">
      <c r="I647" s="37"/>
    </row>
    <row r="648" spans="9:9" ht="15.75" customHeight="1" x14ac:dyDescent="0.25">
      <c r="I648" s="37"/>
    </row>
    <row r="649" spans="9:9" ht="15.75" customHeight="1" x14ac:dyDescent="0.25">
      <c r="I649" s="37"/>
    </row>
    <row r="650" spans="9:9" ht="15.75" customHeight="1" x14ac:dyDescent="0.25">
      <c r="I650" s="37"/>
    </row>
    <row r="651" spans="9:9" ht="15.75" customHeight="1" x14ac:dyDescent="0.25">
      <c r="I651" s="37"/>
    </row>
    <row r="652" spans="9:9" ht="15.75" customHeight="1" x14ac:dyDescent="0.25">
      <c r="I652" s="37"/>
    </row>
    <row r="653" spans="9:9" ht="15.75" customHeight="1" x14ac:dyDescent="0.25">
      <c r="I653" s="37"/>
    </row>
    <row r="654" spans="9:9" ht="15.75" customHeight="1" x14ac:dyDescent="0.25">
      <c r="I654" s="37"/>
    </row>
    <row r="655" spans="9:9" ht="15.75" customHeight="1" x14ac:dyDescent="0.25">
      <c r="I655" s="37"/>
    </row>
    <row r="656" spans="9:9" ht="15.75" customHeight="1" x14ac:dyDescent="0.25">
      <c r="I656" s="37"/>
    </row>
    <row r="657" spans="9:9" ht="15.75" customHeight="1" x14ac:dyDescent="0.25">
      <c r="I657" s="37"/>
    </row>
    <row r="658" spans="9:9" ht="15.75" customHeight="1" x14ac:dyDescent="0.25">
      <c r="I658" s="37"/>
    </row>
    <row r="659" spans="9:9" ht="15.75" customHeight="1" x14ac:dyDescent="0.25">
      <c r="I659" s="37"/>
    </row>
    <row r="660" spans="9:9" ht="15.75" customHeight="1" x14ac:dyDescent="0.25">
      <c r="I660" s="37"/>
    </row>
    <row r="661" spans="9:9" ht="15.75" customHeight="1" x14ac:dyDescent="0.25">
      <c r="I661" s="37"/>
    </row>
    <row r="662" spans="9:9" ht="15.75" customHeight="1" x14ac:dyDescent="0.25">
      <c r="I662" s="37"/>
    </row>
    <row r="663" spans="9:9" ht="15.75" customHeight="1" x14ac:dyDescent="0.25">
      <c r="I663" s="37"/>
    </row>
    <row r="664" spans="9:9" ht="15.75" customHeight="1" x14ac:dyDescent="0.25">
      <c r="I664" s="37"/>
    </row>
    <row r="665" spans="9:9" ht="15.75" customHeight="1" x14ac:dyDescent="0.25">
      <c r="I665" s="37"/>
    </row>
    <row r="666" spans="9:9" ht="15.75" customHeight="1" x14ac:dyDescent="0.25">
      <c r="I666" s="37"/>
    </row>
    <row r="667" spans="9:9" ht="15.75" customHeight="1" x14ac:dyDescent="0.25">
      <c r="I667" s="37"/>
    </row>
    <row r="668" spans="9:9" ht="15.75" customHeight="1" x14ac:dyDescent="0.25">
      <c r="I668" s="37"/>
    </row>
    <row r="669" spans="9:9" ht="15.75" customHeight="1" x14ac:dyDescent="0.25">
      <c r="I669" s="37"/>
    </row>
    <row r="670" spans="9:9" ht="15.75" customHeight="1" x14ac:dyDescent="0.25">
      <c r="I670" s="37"/>
    </row>
    <row r="671" spans="9:9" ht="15.75" customHeight="1" x14ac:dyDescent="0.25">
      <c r="I671" s="37"/>
    </row>
    <row r="672" spans="9:9" ht="15.75" customHeight="1" x14ac:dyDescent="0.25">
      <c r="I672" s="37"/>
    </row>
    <row r="673" spans="9:9" ht="15.75" customHeight="1" x14ac:dyDescent="0.25">
      <c r="I673" s="37"/>
    </row>
    <row r="674" spans="9:9" ht="15.75" customHeight="1" x14ac:dyDescent="0.25">
      <c r="I674" s="37"/>
    </row>
    <row r="675" spans="9:9" ht="15.75" customHeight="1" x14ac:dyDescent="0.25">
      <c r="I675" s="37"/>
    </row>
    <row r="676" spans="9:9" ht="15.75" customHeight="1" x14ac:dyDescent="0.25">
      <c r="I676" s="37"/>
    </row>
    <row r="677" spans="9:9" ht="15.75" customHeight="1" x14ac:dyDescent="0.25">
      <c r="I677" s="37"/>
    </row>
    <row r="678" spans="9:9" ht="15.75" customHeight="1" x14ac:dyDescent="0.25">
      <c r="I678" s="37"/>
    </row>
    <row r="679" spans="9:9" ht="15.75" customHeight="1" x14ac:dyDescent="0.25">
      <c r="I679" s="37"/>
    </row>
    <row r="680" spans="9:9" ht="15.75" customHeight="1" x14ac:dyDescent="0.25">
      <c r="I680" s="37"/>
    </row>
    <row r="681" spans="9:9" ht="15.75" customHeight="1" x14ac:dyDescent="0.25">
      <c r="I681" s="37"/>
    </row>
    <row r="682" spans="9:9" ht="15.75" customHeight="1" x14ac:dyDescent="0.25">
      <c r="I682" s="37"/>
    </row>
    <row r="683" spans="9:9" ht="15.75" customHeight="1" x14ac:dyDescent="0.25">
      <c r="I683" s="37"/>
    </row>
    <row r="684" spans="9:9" ht="15.75" customHeight="1" x14ac:dyDescent="0.25">
      <c r="I684" s="37"/>
    </row>
    <row r="685" spans="9:9" ht="15.75" customHeight="1" x14ac:dyDescent="0.25">
      <c r="I685" s="37"/>
    </row>
    <row r="686" spans="9:9" ht="15.75" customHeight="1" x14ac:dyDescent="0.25">
      <c r="I686" s="37"/>
    </row>
    <row r="687" spans="9:9" ht="15.75" customHeight="1" x14ac:dyDescent="0.25">
      <c r="I687" s="37"/>
    </row>
    <row r="688" spans="9:9" ht="15.75" customHeight="1" x14ac:dyDescent="0.25">
      <c r="I688" s="37"/>
    </row>
    <row r="689" spans="9:9" ht="15.75" customHeight="1" x14ac:dyDescent="0.25">
      <c r="I689" s="37"/>
    </row>
    <row r="690" spans="9:9" ht="15.75" customHeight="1" x14ac:dyDescent="0.25">
      <c r="I690" s="37"/>
    </row>
    <row r="691" spans="9:9" ht="15.75" customHeight="1" x14ac:dyDescent="0.25">
      <c r="I691" s="37"/>
    </row>
    <row r="692" spans="9:9" ht="15.75" customHeight="1" x14ac:dyDescent="0.25">
      <c r="I692" s="37"/>
    </row>
    <row r="693" spans="9:9" ht="15.75" customHeight="1" x14ac:dyDescent="0.25">
      <c r="I693" s="37"/>
    </row>
    <row r="694" spans="9:9" ht="15.75" customHeight="1" x14ac:dyDescent="0.25">
      <c r="I694" s="37"/>
    </row>
    <row r="695" spans="9:9" ht="15.75" customHeight="1" x14ac:dyDescent="0.25">
      <c r="I695" s="37"/>
    </row>
    <row r="696" spans="9:9" ht="15.75" customHeight="1" x14ac:dyDescent="0.25">
      <c r="I696" s="37"/>
    </row>
    <row r="697" spans="9:9" ht="15.75" customHeight="1" x14ac:dyDescent="0.25">
      <c r="I697" s="37"/>
    </row>
    <row r="698" spans="9:9" ht="15.75" customHeight="1" x14ac:dyDescent="0.25">
      <c r="I698" s="37"/>
    </row>
    <row r="699" spans="9:9" ht="15.75" customHeight="1" x14ac:dyDescent="0.25">
      <c r="I699" s="37"/>
    </row>
    <row r="700" spans="9:9" ht="15.75" customHeight="1" x14ac:dyDescent="0.25">
      <c r="I700" s="37"/>
    </row>
    <row r="701" spans="9:9" ht="15.75" customHeight="1" x14ac:dyDescent="0.25">
      <c r="I701" s="37"/>
    </row>
    <row r="702" spans="9:9" ht="15.75" customHeight="1" x14ac:dyDescent="0.25">
      <c r="I702" s="37"/>
    </row>
    <row r="703" spans="9:9" ht="15.75" customHeight="1" x14ac:dyDescent="0.25">
      <c r="I703" s="37"/>
    </row>
    <row r="704" spans="9:9" ht="15.75" customHeight="1" x14ac:dyDescent="0.25">
      <c r="I704" s="37"/>
    </row>
    <row r="705" spans="9:9" ht="15.75" customHeight="1" x14ac:dyDescent="0.25">
      <c r="I705" s="37"/>
    </row>
    <row r="706" spans="9:9" ht="15.75" customHeight="1" x14ac:dyDescent="0.25">
      <c r="I706" s="37"/>
    </row>
    <row r="707" spans="9:9" ht="15.75" customHeight="1" x14ac:dyDescent="0.25">
      <c r="I707" s="37"/>
    </row>
    <row r="708" spans="9:9" ht="15.75" customHeight="1" x14ac:dyDescent="0.25">
      <c r="I708" s="37"/>
    </row>
    <row r="709" spans="9:9" ht="15.75" customHeight="1" x14ac:dyDescent="0.25">
      <c r="I709" s="37"/>
    </row>
    <row r="710" spans="9:9" ht="15.75" customHeight="1" x14ac:dyDescent="0.25">
      <c r="I710" s="37"/>
    </row>
    <row r="711" spans="9:9" ht="15.75" customHeight="1" x14ac:dyDescent="0.25">
      <c r="I711" s="37"/>
    </row>
    <row r="712" spans="9:9" ht="15.75" customHeight="1" x14ac:dyDescent="0.25">
      <c r="I712" s="37"/>
    </row>
    <row r="713" spans="9:9" ht="15.75" customHeight="1" x14ac:dyDescent="0.25">
      <c r="I713" s="37"/>
    </row>
    <row r="714" spans="9:9" ht="15.75" customHeight="1" x14ac:dyDescent="0.25">
      <c r="I714" s="37"/>
    </row>
    <row r="715" spans="9:9" ht="15.75" customHeight="1" x14ac:dyDescent="0.25">
      <c r="I715" s="37"/>
    </row>
    <row r="716" spans="9:9" ht="15.75" customHeight="1" x14ac:dyDescent="0.25">
      <c r="I716" s="37"/>
    </row>
    <row r="717" spans="9:9" ht="15.75" customHeight="1" x14ac:dyDescent="0.25">
      <c r="I717" s="37"/>
    </row>
    <row r="718" spans="9:9" ht="15.75" customHeight="1" x14ac:dyDescent="0.25">
      <c r="I718" s="37"/>
    </row>
    <row r="719" spans="9:9" ht="15.75" customHeight="1" x14ac:dyDescent="0.25">
      <c r="I719" s="37"/>
    </row>
    <row r="720" spans="9:9" ht="15.75" customHeight="1" x14ac:dyDescent="0.25">
      <c r="I720" s="37"/>
    </row>
    <row r="721" spans="9:9" ht="15.75" customHeight="1" x14ac:dyDescent="0.25">
      <c r="I721" s="37"/>
    </row>
    <row r="722" spans="9:9" ht="15.75" customHeight="1" x14ac:dyDescent="0.25">
      <c r="I722" s="37"/>
    </row>
    <row r="723" spans="9:9" ht="15.75" customHeight="1" x14ac:dyDescent="0.25">
      <c r="I723" s="37"/>
    </row>
    <row r="724" spans="9:9" ht="15.75" customHeight="1" x14ac:dyDescent="0.25">
      <c r="I724" s="37"/>
    </row>
    <row r="725" spans="9:9" ht="15.75" customHeight="1" x14ac:dyDescent="0.25">
      <c r="I725" s="37"/>
    </row>
    <row r="726" spans="9:9" ht="15.75" customHeight="1" x14ac:dyDescent="0.25">
      <c r="I726" s="37"/>
    </row>
    <row r="727" spans="9:9" ht="15.75" customHeight="1" x14ac:dyDescent="0.25">
      <c r="I727" s="37"/>
    </row>
    <row r="728" spans="9:9" ht="15.75" customHeight="1" x14ac:dyDescent="0.25">
      <c r="I728" s="37"/>
    </row>
    <row r="729" spans="9:9" ht="15.75" customHeight="1" x14ac:dyDescent="0.25">
      <c r="I729" s="37"/>
    </row>
    <row r="730" spans="9:9" ht="15.75" customHeight="1" x14ac:dyDescent="0.25">
      <c r="I730" s="37"/>
    </row>
    <row r="731" spans="9:9" ht="15.75" customHeight="1" x14ac:dyDescent="0.25">
      <c r="I731" s="37"/>
    </row>
    <row r="732" spans="9:9" ht="15.75" customHeight="1" x14ac:dyDescent="0.25">
      <c r="I732" s="37"/>
    </row>
    <row r="733" spans="9:9" ht="15.75" customHeight="1" x14ac:dyDescent="0.25">
      <c r="I733" s="37"/>
    </row>
    <row r="734" spans="9:9" ht="15.75" customHeight="1" x14ac:dyDescent="0.25">
      <c r="I734" s="37"/>
    </row>
    <row r="735" spans="9:9" ht="15.75" customHeight="1" x14ac:dyDescent="0.25">
      <c r="I735" s="37"/>
    </row>
    <row r="736" spans="9:9" ht="15.75" customHeight="1" x14ac:dyDescent="0.25">
      <c r="I736" s="37"/>
    </row>
    <row r="737" spans="9:9" ht="15.75" customHeight="1" x14ac:dyDescent="0.25">
      <c r="I737" s="37"/>
    </row>
    <row r="738" spans="9:9" ht="15.75" customHeight="1" x14ac:dyDescent="0.25">
      <c r="I738" s="37"/>
    </row>
    <row r="739" spans="9:9" ht="15.75" customHeight="1" x14ac:dyDescent="0.25">
      <c r="I739" s="37"/>
    </row>
    <row r="740" spans="9:9" ht="15.75" customHeight="1" x14ac:dyDescent="0.25">
      <c r="I740" s="37"/>
    </row>
    <row r="741" spans="9:9" ht="15.75" customHeight="1" x14ac:dyDescent="0.25">
      <c r="I741" s="37"/>
    </row>
    <row r="742" spans="9:9" ht="15.75" customHeight="1" x14ac:dyDescent="0.25">
      <c r="I742" s="37"/>
    </row>
    <row r="743" spans="9:9" ht="15.75" customHeight="1" x14ac:dyDescent="0.25">
      <c r="I743" s="37"/>
    </row>
    <row r="744" spans="9:9" ht="15.75" customHeight="1" x14ac:dyDescent="0.25">
      <c r="I744" s="37"/>
    </row>
    <row r="745" spans="9:9" ht="15.75" customHeight="1" x14ac:dyDescent="0.25">
      <c r="I745" s="37"/>
    </row>
    <row r="746" spans="9:9" ht="15.75" customHeight="1" x14ac:dyDescent="0.25">
      <c r="I746" s="37"/>
    </row>
    <row r="747" spans="9:9" ht="15.75" customHeight="1" x14ac:dyDescent="0.25">
      <c r="I747" s="37"/>
    </row>
    <row r="748" spans="9:9" ht="15.75" customHeight="1" x14ac:dyDescent="0.25">
      <c r="I748" s="37"/>
    </row>
    <row r="749" spans="9:9" ht="15.75" customHeight="1" x14ac:dyDescent="0.25">
      <c r="I749" s="37"/>
    </row>
    <row r="750" spans="9:9" ht="15.75" customHeight="1" x14ac:dyDescent="0.25">
      <c r="I750" s="37"/>
    </row>
    <row r="751" spans="9:9" ht="15.75" customHeight="1" x14ac:dyDescent="0.25">
      <c r="I751" s="37"/>
    </row>
    <row r="752" spans="9:9" ht="15.75" customHeight="1" x14ac:dyDescent="0.25">
      <c r="I752" s="37"/>
    </row>
    <row r="753" spans="9:9" ht="15.75" customHeight="1" x14ac:dyDescent="0.25">
      <c r="I753" s="37"/>
    </row>
    <row r="754" spans="9:9" ht="15.75" customHeight="1" x14ac:dyDescent="0.25">
      <c r="I754" s="37"/>
    </row>
    <row r="755" spans="9:9" ht="15.75" customHeight="1" x14ac:dyDescent="0.25">
      <c r="I755" s="37"/>
    </row>
    <row r="756" spans="9:9" ht="15.75" customHeight="1" x14ac:dyDescent="0.25">
      <c r="I756" s="37"/>
    </row>
    <row r="757" spans="9:9" ht="15.75" customHeight="1" x14ac:dyDescent="0.25">
      <c r="I757" s="37"/>
    </row>
    <row r="758" spans="9:9" ht="15.75" customHeight="1" x14ac:dyDescent="0.25">
      <c r="I758" s="37"/>
    </row>
    <row r="759" spans="9:9" ht="15.75" customHeight="1" x14ac:dyDescent="0.25">
      <c r="I759" s="37"/>
    </row>
    <row r="760" spans="9:9" ht="15.75" customHeight="1" x14ac:dyDescent="0.25">
      <c r="I760" s="37"/>
    </row>
    <row r="761" spans="9:9" ht="15.75" customHeight="1" x14ac:dyDescent="0.25">
      <c r="I761" s="37"/>
    </row>
    <row r="762" spans="9:9" ht="15.75" customHeight="1" x14ac:dyDescent="0.25">
      <c r="I762" s="37"/>
    </row>
    <row r="763" spans="9:9" ht="15.75" customHeight="1" x14ac:dyDescent="0.25">
      <c r="I763" s="37"/>
    </row>
    <row r="764" spans="9:9" ht="15.75" customHeight="1" x14ac:dyDescent="0.25">
      <c r="I764" s="37"/>
    </row>
    <row r="765" spans="9:9" ht="15.75" customHeight="1" x14ac:dyDescent="0.25">
      <c r="I765" s="37"/>
    </row>
    <row r="766" spans="9:9" ht="15.75" customHeight="1" x14ac:dyDescent="0.25">
      <c r="I766" s="37"/>
    </row>
    <row r="767" spans="9:9" ht="15.75" customHeight="1" x14ac:dyDescent="0.25">
      <c r="I767" s="37"/>
    </row>
    <row r="768" spans="9:9" ht="15.75" customHeight="1" x14ac:dyDescent="0.25">
      <c r="I768" s="37"/>
    </row>
    <row r="769" spans="9:9" ht="15.75" customHeight="1" x14ac:dyDescent="0.25">
      <c r="I769" s="37"/>
    </row>
    <row r="770" spans="9:9" ht="15.75" customHeight="1" x14ac:dyDescent="0.25">
      <c r="I770" s="37"/>
    </row>
    <row r="771" spans="9:9" ht="15.75" customHeight="1" x14ac:dyDescent="0.25">
      <c r="I771" s="37"/>
    </row>
    <row r="772" spans="9:9" ht="15.75" customHeight="1" x14ac:dyDescent="0.25">
      <c r="I772" s="37"/>
    </row>
    <row r="773" spans="9:9" ht="15.75" customHeight="1" x14ac:dyDescent="0.25">
      <c r="I773" s="37"/>
    </row>
    <row r="774" spans="9:9" ht="15.75" customHeight="1" x14ac:dyDescent="0.25">
      <c r="I774" s="37"/>
    </row>
    <row r="775" spans="9:9" ht="15.75" customHeight="1" x14ac:dyDescent="0.25">
      <c r="I775" s="37"/>
    </row>
    <row r="776" spans="9:9" ht="15.75" customHeight="1" x14ac:dyDescent="0.25">
      <c r="I776" s="37"/>
    </row>
    <row r="777" spans="9:9" ht="15.75" customHeight="1" x14ac:dyDescent="0.25">
      <c r="I777" s="37"/>
    </row>
    <row r="778" spans="9:9" ht="15.75" customHeight="1" x14ac:dyDescent="0.25">
      <c r="I778" s="37"/>
    </row>
    <row r="779" spans="9:9" ht="15.75" customHeight="1" x14ac:dyDescent="0.25">
      <c r="I779" s="37"/>
    </row>
    <row r="780" spans="9:9" ht="15.75" customHeight="1" x14ac:dyDescent="0.25">
      <c r="I780" s="37"/>
    </row>
    <row r="781" spans="9:9" ht="15.75" customHeight="1" x14ac:dyDescent="0.25">
      <c r="I781" s="37"/>
    </row>
    <row r="782" spans="9:9" ht="15.75" customHeight="1" x14ac:dyDescent="0.25">
      <c r="I782" s="37"/>
    </row>
    <row r="783" spans="9:9" ht="15.75" customHeight="1" x14ac:dyDescent="0.25">
      <c r="I783" s="37"/>
    </row>
    <row r="784" spans="9:9" ht="15.75" customHeight="1" x14ac:dyDescent="0.25">
      <c r="I784" s="37"/>
    </row>
    <row r="785" spans="9:9" ht="15.75" customHeight="1" x14ac:dyDescent="0.25">
      <c r="I785" s="37"/>
    </row>
    <row r="786" spans="9:9" ht="15.75" customHeight="1" x14ac:dyDescent="0.25">
      <c r="I786" s="37"/>
    </row>
    <row r="787" spans="9:9" ht="15.75" customHeight="1" x14ac:dyDescent="0.25">
      <c r="I787" s="37"/>
    </row>
    <row r="788" spans="9:9" ht="15.75" customHeight="1" x14ac:dyDescent="0.25">
      <c r="I788" s="37"/>
    </row>
    <row r="789" spans="9:9" ht="15.75" customHeight="1" x14ac:dyDescent="0.25">
      <c r="I789" s="37"/>
    </row>
    <row r="790" spans="9:9" ht="15.75" customHeight="1" x14ac:dyDescent="0.25">
      <c r="I790" s="37"/>
    </row>
    <row r="791" spans="9:9" ht="15.75" customHeight="1" x14ac:dyDescent="0.25">
      <c r="I791" s="37"/>
    </row>
    <row r="792" spans="9:9" ht="15.75" customHeight="1" x14ac:dyDescent="0.25">
      <c r="I792" s="37"/>
    </row>
    <row r="793" spans="9:9" ht="15.75" customHeight="1" x14ac:dyDescent="0.25">
      <c r="I793" s="37"/>
    </row>
    <row r="794" spans="9:9" ht="15.75" customHeight="1" x14ac:dyDescent="0.25">
      <c r="I794" s="37"/>
    </row>
    <row r="795" spans="9:9" ht="15.75" customHeight="1" x14ac:dyDescent="0.25">
      <c r="I795" s="37"/>
    </row>
    <row r="796" spans="9:9" ht="15.75" customHeight="1" x14ac:dyDescent="0.25">
      <c r="I796" s="37"/>
    </row>
    <row r="797" spans="9:9" ht="15.75" customHeight="1" x14ac:dyDescent="0.25">
      <c r="I797" s="37"/>
    </row>
    <row r="798" spans="9:9" ht="15.75" customHeight="1" x14ac:dyDescent="0.25">
      <c r="I798" s="37"/>
    </row>
    <row r="799" spans="9:9" ht="15.75" customHeight="1" x14ac:dyDescent="0.25">
      <c r="I799" s="37"/>
    </row>
    <row r="800" spans="9:9" ht="15.75" customHeight="1" x14ac:dyDescent="0.25">
      <c r="I800" s="37"/>
    </row>
    <row r="801" spans="9:9" ht="15.75" customHeight="1" x14ac:dyDescent="0.25">
      <c r="I801" s="37"/>
    </row>
    <row r="802" spans="9:9" ht="15.75" customHeight="1" x14ac:dyDescent="0.25">
      <c r="I802" s="37"/>
    </row>
    <row r="803" spans="9:9" ht="15.75" customHeight="1" x14ac:dyDescent="0.25">
      <c r="I803" s="37"/>
    </row>
    <row r="804" spans="9:9" ht="15.75" customHeight="1" x14ac:dyDescent="0.25">
      <c r="I804" s="37"/>
    </row>
    <row r="805" spans="9:9" ht="15.75" customHeight="1" x14ac:dyDescent="0.25">
      <c r="I805" s="37"/>
    </row>
    <row r="806" spans="9:9" ht="15.75" customHeight="1" x14ac:dyDescent="0.25">
      <c r="I806" s="37"/>
    </row>
    <row r="807" spans="9:9" ht="15.75" customHeight="1" x14ac:dyDescent="0.25">
      <c r="I807" s="37"/>
    </row>
    <row r="808" spans="9:9" ht="15.75" customHeight="1" x14ac:dyDescent="0.25">
      <c r="I808" s="37"/>
    </row>
    <row r="809" spans="9:9" ht="15.75" customHeight="1" x14ac:dyDescent="0.25">
      <c r="I809" s="37"/>
    </row>
    <row r="810" spans="9:9" ht="15.75" customHeight="1" x14ac:dyDescent="0.25">
      <c r="I810" s="37"/>
    </row>
    <row r="811" spans="9:9" ht="15.75" customHeight="1" x14ac:dyDescent="0.25">
      <c r="I811" s="37"/>
    </row>
    <row r="812" spans="9:9" ht="15.75" customHeight="1" x14ac:dyDescent="0.25">
      <c r="I812" s="37"/>
    </row>
    <row r="813" spans="9:9" ht="15.75" customHeight="1" x14ac:dyDescent="0.25">
      <c r="I813" s="37"/>
    </row>
    <row r="814" spans="9:9" ht="15.75" customHeight="1" x14ac:dyDescent="0.25">
      <c r="I814" s="37"/>
    </row>
    <row r="815" spans="9:9" ht="15.75" customHeight="1" x14ac:dyDescent="0.25">
      <c r="I815" s="37"/>
    </row>
    <row r="816" spans="9:9" ht="15.75" customHeight="1" x14ac:dyDescent="0.25">
      <c r="I816" s="37"/>
    </row>
    <row r="817" spans="9:9" ht="15.75" customHeight="1" x14ac:dyDescent="0.25">
      <c r="I817" s="37"/>
    </row>
    <row r="818" spans="9:9" ht="15.75" customHeight="1" x14ac:dyDescent="0.25">
      <c r="I818" s="37"/>
    </row>
    <row r="819" spans="9:9" ht="15.75" customHeight="1" x14ac:dyDescent="0.25">
      <c r="I819" s="37"/>
    </row>
    <row r="820" spans="9:9" ht="15.75" customHeight="1" x14ac:dyDescent="0.25">
      <c r="I820" s="37"/>
    </row>
    <row r="821" spans="9:9" ht="15.75" customHeight="1" x14ac:dyDescent="0.25">
      <c r="I821" s="37"/>
    </row>
    <row r="822" spans="9:9" ht="15.75" customHeight="1" x14ac:dyDescent="0.25">
      <c r="I822" s="37"/>
    </row>
    <row r="823" spans="9:9" ht="15.75" customHeight="1" x14ac:dyDescent="0.25">
      <c r="I823" s="37"/>
    </row>
    <row r="824" spans="9:9" ht="15.75" customHeight="1" x14ac:dyDescent="0.25">
      <c r="I824" s="37"/>
    </row>
    <row r="825" spans="9:9" ht="15.75" customHeight="1" x14ac:dyDescent="0.25">
      <c r="I825" s="37"/>
    </row>
    <row r="826" spans="9:9" ht="15.75" customHeight="1" x14ac:dyDescent="0.25">
      <c r="I826" s="37"/>
    </row>
    <row r="827" spans="9:9" ht="15.75" customHeight="1" x14ac:dyDescent="0.25">
      <c r="I827" s="37"/>
    </row>
    <row r="828" spans="9:9" ht="15.75" customHeight="1" x14ac:dyDescent="0.25">
      <c r="I828" s="37"/>
    </row>
    <row r="829" spans="9:9" ht="15.75" customHeight="1" x14ac:dyDescent="0.25">
      <c r="I829" s="37"/>
    </row>
    <row r="830" spans="9:9" ht="15.75" customHeight="1" x14ac:dyDescent="0.25">
      <c r="I830" s="37"/>
    </row>
    <row r="831" spans="9:9" ht="15.75" customHeight="1" x14ac:dyDescent="0.25">
      <c r="I831" s="37"/>
    </row>
    <row r="832" spans="9:9" ht="15.75" customHeight="1" x14ac:dyDescent="0.25">
      <c r="I832" s="37"/>
    </row>
    <row r="833" spans="9:9" ht="15.75" customHeight="1" x14ac:dyDescent="0.25">
      <c r="I833" s="37"/>
    </row>
    <row r="834" spans="9:9" ht="15.75" customHeight="1" x14ac:dyDescent="0.25">
      <c r="I834" s="37"/>
    </row>
    <row r="835" spans="9:9" ht="15.75" customHeight="1" x14ac:dyDescent="0.25">
      <c r="I835" s="37"/>
    </row>
    <row r="836" spans="9:9" ht="15.75" customHeight="1" x14ac:dyDescent="0.25">
      <c r="I836" s="37"/>
    </row>
    <row r="837" spans="9:9" ht="15.75" customHeight="1" x14ac:dyDescent="0.25">
      <c r="I837" s="37"/>
    </row>
    <row r="838" spans="9:9" ht="15.75" customHeight="1" x14ac:dyDescent="0.25">
      <c r="I838" s="37"/>
    </row>
    <row r="839" spans="9:9" ht="15.75" customHeight="1" x14ac:dyDescent="0.25">
      <c r="I839" s="37"/>
    </row>
    <row r="840" spans="9:9" ht="15.75" customHeight="1" x14ac:dyDescent="0.25">
      <c r="I840" s="37"/>
    </row>
    <row r="841" spans="9:9" ht="15.75" customHeight="1" x14ac:dyDescent="0.25">
      <c r="I841" s="37"/>
    </row>
    <row r="842" spans="9:9" ht="15.75" customHeight="1" x14ac:dyDescent="0.25">
      <c r="I842" s="37"/>
    </row>
    <row r="843" spans="9:9" ht="15.75" customHeight="1" x14ac:dyDescent="0.25">
      <c r="I843" s="37"/>
    </row>
    <row r="844" spans="9:9" ht="15.75" customHeight="1" x14ac:dyDescent="0.25">
      <c r="I844" s="37"/>
    </row>
    <row r="845" spans="9:9" ht="15.75" customHeight="1" x14ac:dyDescent="0.25">
      <c r="I845" s="37"/>
    </row>
    <row r="846" spans="9:9" ht="15.75" customHeight="1" x14ac:dyDescent="0.25">
      <c r="I846" s="37"/>
    </row>
    <row r="847" spans="9:9" ht="15.75" customHeight="1" x14ac:dyDescent="0.25">
      <c r="I847" s="37"/>
    </row>
    <row r="848" spans="9:9" ht="15.75" customHeight="1" x14ac:dyDescent="0.25">
      <c r="I848" s="37"/>
    </row>
    <row r="849" spans="9:9" ht="15.75" customHeight="1" x14ac:dyDescent="0.25">
      <c r="I849" s="37"/>
    </row>
    <row r="850" spans="9:9" ht="15.75" customHeight="1" x14ac:dyDescent="0.25">
      <c r="I850" s="37"/>
    </row>
    <row r="851" spans="9:9" ht="15.75" customHeight="1" x14ac:dyDescent="0.25">
      <c r="I851" s="37"/>
    </row>
    <row r="852" spans="9:9" ht="15.75" customHeight="1" x14ac:dyDescent="0.25">
      <c r="I852" s="37"/>
    </row>
    <row r="853" spans="9:9" ht="15.75" customHeight="1" x14ac:dyDescent="0.25">
      <c r="I853" s="37"/>
    </row>
    <row r="854" spans="9:9" ht="15.75" customHeight="1" x14ac:dyDescent="0.25">
      <c r="I854" s="37"/>
    </row>
    <row r="855" spans="9:9" ht="15.75" customHeight="1" x14ac:dyDescent="0.25">
      <c r="I855" s="37"/>
    </row>
    <row r="856" spans="9:9" ht="15.75" customHeight="1" x14ac:dyDescent="0.25">
      <c r="I856" s="37"/>
    </row>
    <row r="857" spans="9:9" ht="15.75" customHeight="1" x14ac:dyDescent="0.25">
      <c r="I857" s="37"/>
    </row>
    <row r="858" spans="9:9" ht="15.75" customHeight="1" x14ac:dyDescent="0.25">
      <c r="I858" s="37"/>
    </row>
    <row r="859" spans="9:9" ht="15.75" customHeight="1" x14ac:dyDescent="0.25">
      <c r="I859" s="37"/>
    </row>
    <row r="860" spans="9:9" ht="15.75" customHeight="1" x14ac:dyDescent="0.25">
      <c r="I860" s="37"/>
    </row>
    <row r="861" spans="9:9" ht="15.75" customHeight="1" x14ac:dyDescent="0.25">
      <c r="I861" s="37"/>
    </row>
    <row r="862" spans="9:9" ht="15.75" customHeight="1" x14ac:dyDescent="0.25">
      <c r="I862" s="37"/>
    </row>
    <row r="863" spans="9:9" ht="15.75" customHeight="1" x14ac:dyDescent="0.25">
      <c r="I863" s="37"/>
    </row>
    <row r="864" spans="9:9" ht="15.75" customHeight="1" x14ac:dyDescent="0.25">
      <c r="I864" s="37"/>
    </row>
    <row r="865" spans="9:9" ht="15.75" customHeight="1" x14ac:dyDescent="0.25">
      <c r="I865" s="37"/>
    </row>
    <row r="866" spans="9:9" ht="15.75" customHeight="1" x14ac:dyDescent="0.25">
      <c r="I866" s="37"/>
    </row>
    <row r="867" spans="9:9" ht="15.75" customHeight="1" x14ac:dyDescent="0.25">
      <c r="I867" s="37"/>
    </row>
    <row r="868" spans="9:9" ht="15.75" customHeight="1" x14ac:dyDescent="0.25">
      <c r="I868" s="37"/>
    </row>
    <row r="869" spans="9:9" ht="15.75" customHeight="1" x14ac:dyDescent="0.25">
      <c r="I869" s="37"/>
    </row>
    <row r="870" spans="9:9" ht="15.75" customHeight="1" x14ac:dyDescent="0.25">
      <c r="I870" s="37"/>
    </row>
    <row r="871" spans="9:9" ht="15.75" customHeight="1" x14ac:dyDescent="0.25">
      <c r="I871" s="37"/>
    </row>
    <row r="872" spans="9:9" ht="15.75" customHeight="1" x14ac:dyDescent="0.25">
      <c r="I872" s="37"/>
    </row>
    <row r="873" spans="9:9" ht="15.75" customHeight="1" x14ac:dyDescent="0.25">
      <c r="I873" s="37"/>
    </row>
    <row r="874" spans="9:9" ht="15.75" customHeight="1" x14ac:dyDescent="0.25">
      <c r="I874" s="37"/>
    </row>
    <row r="875" spans="9:9" ht="15.75" customHeight="1" x14ac:dyDescent="0.25">
      <c r="I875" s="37"/>
    </row>
    <row r="876" spans="9:9" ht="15.75" customHeight="1" x14ac:dyDescent="0.25">
      <c r="I876" s="37"/>
    </row>
    <row r="877" spans="9:9" ht="15.75" customHeight="1" x14ac:dyDescent="0.25">
      <c r="I877" s="37"/>
    </row>
    <row r="878" spans="9:9" ht="15.75" customHeight="1" x14ac:dyDescent="0.25">
      <c r="I878" s="37"/>
    </row>
    <row r="879" spans="9:9" ht="15.75" customHeight="1" x14ac:dyDescent="0.25">
      <c r="I879" s="37"/>
    </row>
    <row r="880" spans="9:9" ht="15.75" customHeight="1" x14ac:dyDescent="0.25">
      <c r="I880" s="37"/>
    </row>
    <row r="881" spans="9:9" ht="15.75" customHeight="1" x14ac:dyDescent="0.25">
      <c r="I881" s="37"/>
    </row>
    <row r="882" spans="9:9" ht="15.75" customHeight="1" x14ac:dyDescent="0.25">
      <c r="I882" s="37"/>
    </row>
    <row r="883" spans="9:9" ht="15.75" customHeight="1" x14ac:dyDescent="0.25">
      <c r="I883" s="37"/>
    </row>
    <row r="884" spans="9:9" ht="15.75" customHeight="1" x14ac:dyDescent="0.25">
      <c r="I884" s="37"/>
    </row>
    <row r="885" spans="9:9" ht="15.75" customHeight="1" x14ac:dyDescent="0.25">
      <c r="I885" s="37"/>
    </row>
    <row r="886" spans="9:9" ht="15.75" customHeight="1" x14ac:dyDescent="0.25">
      <c r="I886" s="37"/>
    </row>
    <row r="887" spans="9:9" ht="15.75" customHeight="1" x14ac:dyDescent="0.25">
      <c r="I887" s="37"/>
    </row>
    <row r="888" spans="9:9" ht="15.75" customHeight="1" x14ac:dyDescent="0.25">
      <c r="I888" s="37"/>
    </row>
    <row r="889" spans="9:9" ht="15.75" customHeight="1" x14ac:dyDescent="0.25">
      <c r="I889" s="37"/>
    </row>
    <row r="890" spans="9:9" ht="15.75" customHeight="1" x14ac:dyDescent="0.25">
      <c r="I890" s="37"/>
    </row>
    <row r="891" spans="9:9" ht="15.75" customHeight="1" x14ac:dyDescent="0.25">
      <c r="I891" s="37"/>
    </row>
    <row r="892" spans="9:9" ht="15.75" customHeight="1" x14ac:dyDescent="0.25">
      <c r="I892" s="37"/>
    </row>
    <row r="893" spans="9:9" ht="15.75" customHeight="1" x14ac:dyDescent="0.25">
      <c r="I893" s="37"/>
    </row>
    <row r="894" spans="9:9" ht="15.75" customHeight="1" x14ac:dyDescent="0.25">
      <c r="I894" s="37"/>
    </row>
    <row r="895" spans="9:9" ht="15.75" customHeight="1" x14ac:dyDescent="0.25">
      <c r="I895" s="37"/>
    </row>
    <row r="896" spans="9:9" ht="15.75" customHeight="1" x14ac:dyDescent="0.25">
      <c r="I896" s="37"/>
    </row>
    <row r="897" spans="9:9" ht="15.75" customHeight="1" x14ac:dyDescent="0.25">
      <c r="I897" s="37"/>
    </row>
    <row r="898" spans="9:9" ht="15.75" customHeight="1" x14ac:dyDescent="0.25">
      <c r="I898" s="37"/>
    </row>
    <row r="899" spans="9:9" ht="15.75" customHeight="1" x14ac:dyDescent="0.25">
      <c r="I899" s="37"/>
    </row>
    <row r="900" spans="9:9" ht="15.75" customHeight="1" x14ac:dyDescent="0.25">
      <c r="I900" s="37"/>
    </row>
    <row r="901" spans="9:9" ht="15.75" customHeight="1" x14ac:dyDescent="0.25">
      <c r="I901" s="37"/>
    </row>
    <row r="902" spans="9:9" ht="15.75" customHeight="1" x14ac:dyDescent="0.25">
      <c r="I902" s="37"/>
    </row>
    <row r="903" spans="9:9" ht="15.75" customHeight="1" x14ac:dyDescent="0.25">
      <c r="I903" s="37"/>
    </row>
    <row r="904" spans="9:9" ht="15.75" customHeight="1" x14ac:dyDescent="0.25">
      <c r="I904" s="37"/>
    </row>
    <row r="905" spans="9:9" ht="15.75" customHeight="1" x14ac:dyDescent="0.25">
      <c r="I905" s="37"/>
    </row>
    <row r="906" spans="9:9" ht="15.75" customHeight="1" x14ac:dyDescent="0.25">
      <c r="I906" s="37"/>
    </row>
    <row r="907" spans="9:9" ht="15.75" customHeight="1" x14ac:dyDescent="0.25">
      <c r="I907" s="37"/>
    </row>
    <row r="908" spans="9:9" ht="15.75" customHeight="1" x14ac:dyDescent="0.25">
      <c r="I908" s="37"/>
    </row>
    <row r="909" spans="9:9" ht="15.75" customHeight="1" x14ac:dyDescent="0.25">
      <c r="I909" s="37"/>
    </row>
    <row r="910" spans="9:9" ht="15.75" customHeight="1" x14ac:dyDescent="0.25">
      <c r="I910" s="37"/>
    </row>
    <row r="911" spans="9:9" ht="15.75" customHeight="1" x14ac:dyDescent="0.25">
      <c r="I911" s="37"/>
    </row>
    <row r="912" spans="9:9" ht="15.75" customHeight="1" x14ac:dyDescent="0.25">
      <c r="I912" s="37"/>
    </row>
    <row r="913" spans="9:9" ht="15.75" customHeight="1" x14ac:dyDescent="0.25">
      <c r="I913" s="37"/>
    </row>
    <row r="914" spans="9:9" ht="15.75" customHeight="1" x14ac:dyDescent="0.25">
      <c r="I914" s="37"/>
    </row>
    <row r="915" spans="9:9" ht="15.75" customHeight="1" x14ac:dyDescent="0.25">
      <c r="I915" s="37"/>
    </row>
    <row r="916" spans="9:9" ht="15.75" customHeight="1" x14ac:dyDescent="0.25">
      <c r="I916" s="37"/>
    </row>
    <row r="917" spans="9:9" ht="15.75" customHeight="1" x14ac:dyDescent="0.25">
      <c r="I917" s="37"/>
    </row>
    <row r="918" spans="9:9" ht="15.75" customHeight="1" x14ac:dyDescent="0.25">
      <c r="I918" s="37"/>
    </row>
    <row r="919" spans="9:9" ht="15.75" customHeight="1" x14ac:dyDescent="0.25">
      <c r="I919" s="37"/>
    </row>
    <row r="920" spans="9:9" ht="15.75" customHeight="1" x14ac:dyDescent="0.25">
      <c r="I920" s="37"/>
    </row>
    <row r="921" spans="9:9" ht="15.75" customHeight="1" x14ac:dyDescent="0.25">
      <c r="I921" s="37"/>
    </row>
    <row r="922" spans="9:9" ht="15.75" customHeight="1" x14ac:dyDescent="0.25">
      <c r="I922" s="37"/>
    </row>
    <row r="923" spans="9:9" ht="15.75" customHeight="1" x14ac:dyDescent="0.25">
      <c r="I923" s="37"/>
    </row>
    <row r="924" spans="9:9" ht="15.75" customHeight="1" x14ac:dyDescent="0.25">
      <c r="I924" s="37"/>
    </row>
    <row r="925" spans="9:9" ht="15.75" customHeight="1" x14ac:dyDescent="0.25">
      <c r="I925" s="37"/>
    </row>
    <row r="926" spans="9:9" ht="15.75" customHeight="1" x14ac:dyDescent="0.25">
      <c r="I926" s="37"/>
    </row>
    <row r="927" spans="9:9" ht="15.75" customHeight="1" x14ac:dyDescent="0.25">
      <c r="I927" s="37"/>
    </row>
    <row r="928" spans="9:9" ht="15.75" customHeight="1" x14ac:dyDescent="0.25">
      <c r="I928" s="37"/>
    </row>
    <row r="929" spans="9:9" ht="15.75" customHeight="1" x14ac:dyDescent="0.25">
      <c r="I929" s="37"/>
    </row>
    <row r="930" spans="9:9" ht="15.75" customHeight="1" x14ac:dyDescent="0.25">
      <c r="I930" s="37"/>
    </row>
    <row r="931" spans="9:9" ht="15.75" customHeight="1" x14ac:dyDescent="0.25">
      <c r="I931" s="37"/>
    </row>
    <row r="932" spans="9:9" ht="15.75" customHeight="1" x14ac:dyDescent="0.25">
      <c r="I932" s="37"/>
    </row>
    <row r="933" spans="9:9" ht="15.75" customHeight="1" x14ac:dyDescent="0.25">
      <c r="I933" s="37"/>
    </row>
    <row r="934" spans="9:9" ht="15.75" customHeight="1" x14ac:dyDescent="0.25">
      <c r="I934" s="37"/>
    </row>
    <row r="935" spans="9:9" ht="15.75" customHeight="1" x14ac:dyDescent="0.25">
      <c r="I935" s="37"/>
    </row>
    <row r="936" spans="9:9" ht="15.75" customHeight="1" x14ac:dyDescent="0.25">
      <c r="I936" s="37"/>
    </row>
    <row r="937" spans="9:9" ht="15.75" customHeight="1" x14ac:dyDescent="0.25">
      <c r="I937" s="37"/>
    </row>
    <row r="938" spans="9:9" ht="15.75" customHeight="1" x14ac:dyDescent="0.25">
      <c r="I938" s="37"/>
    </row>
    <row r="939" spans="9:9" ht="15.75" customHeight="1" x14ac:dyDescent="0.25">
      <c r="I939" s="37"/>
    </row>
    <row r="940" spans="9:9" ht="15.75" customHeight="1" x14ac:dyDescent="0.25">
      <c r="I940" s="37"/>
    </row>
    <row r="941" spans="9:9" ht="15.75" customHeight="1" x14ac:dyDescent="0.25">
      <c r="I941" s="37"/>
    </row>
    <row r="942" spans="9:9" ht="15.75" customHeight="1" x14ac:dyDescent="0.25">
      <c r="I942" s="37"/>
    </row>
    <row r="943" spans="9:9" ht="15.75" customHeight="1" x14ac:dyDescent="0.25">
      <c r="I943" s="37"/>
    </row>
    <row r="944" spans="9:9" ht="15.75" customHeight="1" x14ac:dyDescent="0.25">
      <c r="I944" s="37"/>
    </row>
    <row r="945" spans="9:9" ht="15.75" customHeight="1" x14ac:dyDescent="0.25">
      <c r="I945" s="37"/>
    </row>
    <row r="946" spans="9:9" ht="15.75" customHeight="1" x14ac:dyDescent="0.25">
      <c r="I946" s="37"/>
    </row>
    <row r="947" spans="9:9" ht="15.75" customHeight="1" x14ac:dyDescent="0.25">
      <c r="I947" s="37"/>
    </row>
    <row r="948" spans="9:9" ht="15.75" customHeight="1" x14ac:dyDescent="0.25">
      <c r="I948" s="37"/>
    </row>
    <row r="949" spans="9:9" ht="15.75" customHeight="1" x14ac:dyDescent="0.25">
      <c r="I949" s="37"/>
    </row>
    <row r="950" spans="9:9" ht="15.75" customHeight="1" x14ac:dyDescent="0.25">
      <c r="I950" s="37"/>
    </row>
    <row r="951" spans="9:9" ht="15.75" customHeight="1" x14ac:dyDescent="0.25">
      <c r="I951" s="37"/>
    </row>
    <row r="952" spans="9:9" ht="15.75" customHeight="1" x14ac:dyDescent="0.25">
      <c r="I952" s="37"/>
    </row>
    <row r="953" spans="9:9" ht="15.75" customHeight="1" x14ac:dyDescent="0.25">
      <c r="I953" s="37"/>
    </row>
    <row r="954" spans="9:9" ht="15.75" customHeight="1" x14ac:dyDescent="0.25">
      <c r="I954" s="37"/>
    </row>
    <row r="955" spans="9:9" ht="15.75" customHeight="1" x14ac:dyDescent="0.25">
      <c r="I955" s="37"/>
    </row>
    <row r="956" spans="9:9" ht="15.75" customHeight="1" x14ac:dyDescent="0.25">
      <c r="I956" s="37"/>
    </row>
    <row r="957" spans="9:9" ht="15.75" customHeight="1" x14ac:dyDescent="0.25">
      <c r="I957" s="37"/>
    </row>
    <row r="958" spans="9:9" ht="15.75" customHeight="1" x14ac:dyDescent="0.25">
      <c r="I958" s="37"/>
    </row>
    <row r="959" spans="9:9" ht="15.75" customHeight="1" x14ac:dyDescent="0.25">
      <c r="I959" s="37"/>
    </row>
    <row r="960" spans="9:9" ht="15.75" customHeight="1" x14ac:dyDescent="0.25">
      <c r="I960" s="37"/>
    </row>
    <row r="961" spans="9:9" ht="15.75" customHeight="1" x14ac:dyDescent="0.25">
      <c r="I961" s="37"/>
    </row>
    <row r="962" spans="9:9" ht="15.75" customHeight="1" x14ac:dyDescent="0.25">
      <c r="I962" s="37"/>
    </row>
    <row r="963" spans="9:9" ht="15.75" customHeight="1" x14ac:dyDescent="0.25">
      <c r="I963" s="37"/>
    </row>
    <row r="964" spans="9:9" ht="15.75" customHeight="1" x14ac:dyDescent="0.25">
      <c r="I964" s="37"/>
    </row>
    <row r="965" spans="9:9" ht="15.75" customHeight="1" x14ac:dyDescent="0.25">
      <c r="I965" s="37"/>
    </row>
    <row r="966" spans="9:9" ht="15.75" customHeight="1" x14ac:dyDescent="0.25">
      <c r="I966" s="37"/>
    </row>
    <row r="967" spans="9:9" ht="15.75" customHeight="1" x14ac:dyDescent="0.25">
      <c r="I967" s="37"/>
    </row>
    <row r="968" spans="9:9" ht="15.75" customHeight="1" x14ac:dyDescent="0.25">
      <c r="I968" s="37"/>
    </row>
    <row r="969" spans="9:9" ht="15.75" customHeight="1" x14ac:dyDescent="0.25">
      <c r="I969" s="37"/>
    </row>
    <row r="970" spans="9:9" ht="15.75" customHeight="1" x14ac:dyDescent="0.25">
      <c r="I970" s="37"/>
    </row>
    <row r="971" spans="9:9" ht="15.75" customHeight="1" x14ac:dyDescent="0.25">
      <c r="I971" s="37"/>
    </row>
    <row r="972" spans="9:9" ht="15.75" customHeight="1" x14ac:dyDescent="0.25">
      <c r="I972" s="37"/>
    </row>
    <row r="973" spans="9:9" ht="15.75" customHeight="1" x14ac:dyDescent="0.25">
      <c r="I973" s="37"/>
    </row>
    <row r="974" spans="9:9" ht="15.75" customHeight="1" x14ac:dyDescent="0.25">
      <c r="I974" s="37"/>
    </row>
    <row r="975" spans="9:9" ht="15.75" customHeight="1" x14ac:dyDescent="0.25">
      <c r="I975" s="37"/>
    </row>
    <row r="976" spans="9:9" ht="15.75" customHeight="1" x14ac:dyDescent="0.25">
      <c r="I976" s="37"/>
    </row>
    <row r="977" spans="9:9" ht="15.75" customHeight="1" x14ac:dyDescent="0.25">
      <c r="I977" s="37"/>
    </row>
    <row r="978" spans="9:9" ht="15.75" customHeight="1" x14ac:dyDescent="0.25">
      <c r="I978" s="37"/>
    </row>
    <row r="979" spans="9:9" ht="15.75" customHeight="1" x14ac:dyDescent="0.25">
      <c r="I979" s="37"/>
    </row>
    <row r="980" spans="9:9" ht="15.75" customHeight="1" x14ac:dyDescent="0.25">
      <c r="I980" s="37"/>
    </row>
    <row r="981" spans="9:9" ht="15.75" customHeight="1" x14ac:dyDescent="0.25">
      <c r="I981" s="37"/>
    </row>
    <row r="982" spans="9:9" ht="15.75" customHeight="1" x14ac:dyDescent="0.25">
      <c r="I982" s="37"/>
    </row>
    <row r="983" spans="9:9" ht="15.75" customHeight="1" x14ac:dyDescent="0.25">
      <c r="I983" s="37"/>
    </row>
    <row r="984" spans="9:9" ht="15.75" customHeight="1" x14ac:dyDescent="0.25">
      <c r="I984" s="37"/>
    </row>
    <row r="985" spans="9:9" ht="15.75" customHeight="1" x14ac:dyDescent="0.25">
      <c r="I985" s="37"/>
    </row>
    <row r="986" spans="9:9" ht="15.75" customHeight="1" x14ac:dyDescent="0.25">
      <c r="I986" s="37"/>
    </row>
    <row r="987" spans="9:9" ht="15.75" customHeight="1" x14ac:dyDescent="0.25">
      <c r="I987" s="37"/>
    </row>
    <row r="988" spans="9:9" ht="15.75" customHeight="1" x14ac:dyDescent="0.25">
      <c r="I988" s="37"/>
    </row>
    <row r="989" spans="9:9" ht="15.75" customHeight="1" x14ac:dyDescent="0.25">
      <c r="I989" s="37"/>
    </row>
    <row r="990" spans="9:9" ht="15.75" customHeight="1" x14ac:dyDescent="0.25">
      <c r="I990" s="37"/>
    </row>
    <row r="991" spans="9:9" ht="15.75" customHeight="1" x14ac:dyDescent="0.25">
      <c r="I991" s="37"/>
    </row>
    <row r="992" spans="9:9" ht="15.75" customHeight="1" x14ac:dyDescent="0.25">
      <c r="I992" s="37"/>
    </row>
    <row r="993" spans="9:9" ht="15.75" customHeight="1" x14ac:dyDescent="0.25">
      <c r="I993" s="37"/>
    </row>
    <row r="994" spans="9:9" ht="15.75" customHeight="1" x14ac:dyDescent="0.25">
      <c r="I994" s="37"/>
    </row>
    <row r="995" spans="9:9" ht="15.75" customHeight="1" x14ac:dyDescent="0.25">
      <c r="I995" s="37"/>
    </row>
    <row r="996" spans="9:9" ht="15.75" customHeight="1" x14ac:dyDescent="0.25">
      <c r="I996" s="37"/>
    </row>
    <row r="997" spans="9:9" ht="15.75" customHeight="1" x14ac:dyDescent="0.25">
      <c r="I997" s="37"/>
    </row>
    <row r="998" spans="9:9" ht="15.75" customHeight="1" x14ac:dyDescent="0.25">
      <c r="I998" s="37"/>
    </row>
    <row r="999" spans="9:9" ht="15.75" customHeight="1" x14ac:dyDescent="0.25">
      <c r="I999" s="37"/>
    </row>
    <row r="1000" spans="9:9" ht="15.75" customHeight="1" x14ac:dyDescent="0.25">
      <c r="I1000" s="37"/>
    </row>
  </sheetData>
  <mergeCells count="21">
    <mergeCell ref="K46:K47"/>
    <mergeCell ref="K48:K49"/>
    <mergeCell ref="K50:P51"/>
    <mergeCell ref="M16:O16"/>
    <mergeCell ref="J18:S20"/>
    <mergeCell ref="K22:L22"/>
    <mergeCell ref="O22:P22"/>
    <mergeCell ref="J28:S29"/>
    <mergeCell ref="K30:R30"/>
    <mergeCell ref="M32:O32"/>
    <mergeCell ref="K16:L16"/>
    <mergeCell ref="K32:L32"/>
    <mergeCell ref="K40:K41"/>
    <mergeCell ref="K42:K43"/>
    <mergeCell ref="K44:K45"/>
    <mergeCell ref="J3:S6"/>
    <mergeCell ref="J8:S10"/>
    <mergeCell ref="K12:L12"/>
    <mergeCell ref="M12:O12"/>
    <mergeCell ref="K14:L14"/>
    <mergeCell ref="M14:O14"/>
  </mergeCells>
  <dataValidations count="1">
    <dataValidation type="list" allowBlank="1" showErrorMessage="1" sqref="K30" xr:uid="{00000000-0002-0000-0100-000000000000}">
      <formula1>$C$4:$C$237</formula1>
    </dataValidation>
  </dataValidations>
  <pageMargins left="0.7" right="0.7" top="0.75" bottom="0.75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E11"/>
  <sheetViews>
    <sheetView workbookViewId="0"/>
  </sheetViews>
  <sheetFormatPr baseColWidth="10" defaultColWidth="12.625" defaultRowHeight="15" customHeight="1" x14ac:dyDescent="0.2"/>
  <sheetData>
    <row r="1" spans="1:5" x14ac:dyDescent="0.25">
      <c r="D1" s="42" t="s">
        <v>86</v>
      </c>
    </row>
    <row r="3" spans="1:5" x14ac:dyDescent="0.25">
      <c r="A3" s="42" t="s">
        <v>87</v>
      </c>
      <c r="B3" s="42" t="s">
        <v>88</v>
      </c>
      <c r="C3" s="42" t="s">
        <v>0</v>
      </c>
      <c r="D3" s="42" t="s">
        <v>89</v>
      </c>
      <c r="E3" s="42" t="s">
        <v>90</v>
      </c>
    </row>
    <row r="5" spans="1:5" x14ac:dyDescent="0.25">
      <c r="A5" s="42" t="s">
        <v>91</v>
      </c>
      <c r="B5" s="42">
        <v>2700</v>
      </c>
      <c r="C5" s="42">
        <v>5000</v>
      </c>
      <c r="D5" s="42">
        <v>450</v>
      </c>
      <c r="E5" s="12">
        <f t="shared" ref="E5:E10" si="0">C5-B5-D5</f>
        <v>1850</v>
      </c>
    </row>
    <row r="6" spans="1:5" x14ac:dyDescent="0.25">
      <c r="A6" s="42" t="s">
        <v>92</v>
      </c>
      <c r="B6" s="42">
        <v>8200</v>
      </c>
      <c r="C6" s="42">
        <v>500</v>
      </c>
      <c r="D6" s="42">
        <v>750</v>
      </c>
      <c r="E6" s="12">
        <f t="shared" si="0"/>
        <v>-8450</v>
      </c>
    </row>
    <row r="7" spans="1:5" x14ac:dyDescent="0.25">
      <c r="A7" s="42" t="s">
        <v>93</v>
      </c>
      <c r="B7" s="42">
        <v>4300</v>
      </c>
      <c r="C7" s="42">
        <v>6000</v>
      </c>
      <c r="D7" s="42">
        <v>600</v>
      </c>
      <c r="E7" s="12">
        <f t="shared" si="0"/>
        <v>1100</v>
      </c>
    </row>
    <row r="8" spans="1:5" x14ac:dyDescent="0.25">
      <c r="A8" s="42" t="s">
        <v>94</v>
      </c>
      <c r="B8" s="42">
        <v>2700</v>
      </c>
      <c r="C8" s="42">
        <v>7000</v>
      </c>
      <c r="D8" s="42">
        <v>700</v>
      </c>
      <c r="E8" s="12">
        <f t="shared" si="0"/>
        <v>3600</v>
      </c>
    </row>
    <row r="9" spans="1:5" x14ac:dyDescent="0.25">
      <c r="A9" s="42" t="s">
        <v>95</v>
      </c>
      <c r="B9" s="42">
        <v>2000</v>
      </c>
      <c r="C9" s="42">
        <v>5500</v>
      </c>
      <c r="D9" s="42">
        <v>550</v>
      </c>
      <c r="E9" s="12">
        <f t="shared" si="0"/>
        <v>2950</v>
      </c>
    </row>
    <row r="10" spans="1:5" x14ac:dyDescent="0.25">
      <c r="A10" s="42" t="s">
        <v>96</v>
      </c>
      <c r="B10" s="42">
        <v>3500</v>
      </c>
      <c r="C10" s="42">
        <v>7500</v>
      </c>
      <c r="D10" s="42">
        <v>790</v>
      </c>
      <c r="E10" s="12">
        <f t="shared" si="0"/>
        <v>3210</v>
      </c>
    </row>
    <row r="11" spans="1:5" x14ac:dyDescent="0.25">
      <c r="A11" s="42" t="s">
        <v>97</v>
      </c>
      <c r="B11" s="12">
        <f>SUM(B4:B10)</f>
        <v>23400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"/>
  <sheetViews>
    <sheetView workbookViewId="0"/>
  </sheetViews>
  <sheetFormatPr baseColWidth="10" defaultColWidth="12.625" defaultRowHeight="15" customHeight="1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00"/>
  <sheetViews>
    <sheetView topLeftCell="B1" workbookViewId="0"/>
  </sheetViews>
  <sheetFormatPr baseColWidth="10" defaultColWidth="12.625" defaultRowHeight="15" customHeight="1" x14ac:dyDescent="0.2"/>
  <cols>
    <col min="1" max="1" width="12.375" hidden="1" customWidth="1"/>
    <col min="2" max="26" width="9.375" customWidth="1"/>
  </cols>
  <sheetData>
    <row r="1" spans="1:1" x14ac:dyDescent="0.25">
      <c r="A1" s="43">
        <v>121212121212</v>
      </c>
    </row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analyse</vt:lpstr>
      <vt:lpstr>Feuil1</vt:lpstr>
      <vt:lpstr>Feuille 2</vt:lpstr>
      <vt:lpstr>Feuille 1</vt:lpstr>
      <vt:lpstr>sniper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</dc:creator>
  <cp:lastModifiedBy>M. AHMED</cp:lastModifiedBy>
  <dcterms:created xsi:type="dcterms:W3CDTF">2019-06-13T09:04:42Z</dcterms:created>
  <dcterms:modified xsi:type="dcterms:W3CDTF">2021-03-29T15:34:07Z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1a086729-49df-4691-9457-b0992dbd2ac9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